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Michalák Demolice kurtu 70921\"/>
    </mc:Choice>
  </mc:AlternateContent>
  <bookViews>
    <workbookView xWindow="0" yWindow="0" windowWidth="0" windowHeight="0"/>
  </bookViews>
  <sheets>
    <sheet name="Rekapitulace stavby" sheetId="1" r:id="rId1"/>
    <sheet name="01 - Demolice 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Demolice '!$C$91:$K$573</definedName>
    <definedName name="_xlnm.Print_Area" localSheetId="1">'01 - Demolice '!$C$4:$J$39,'01 - Demolice '!$C$45:$J$73,'01 - Demolice '!$C$79:$K$573</definedName>
    <definedName name="_xlnm.Print_Titles" localSheetId="1">'01 - Demolice '!$91:$91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573"/>
  <c r="BH573"/>
  <c r="BG573"/>
  <c r="BF573"/>
  <c r="T573"/>
  <c r="T572"/>
  <c r="R573"/>
  <c r="R572"/>
  <c r="P573"/>
  <c r="P572"/>
  <c r="BI568"/>
  <c r="BH568"/>
  <c r="BG568"/>
  <c r="BF568"/>
  <c r="T568"/>
  <c r="R568"/>
  <c r="P568"/>
  <c r="BI564"/>
  <c r="BH564"/>
  <c r="BG564"/>
  <c r="BF564"/>
  <c r="T564"/>
  <c r="R564"/>
  <c r="P564"/>
  <c r="BI560"/>
  <c r="BH560"/>
  <c r="BG560"/>
  <c r="BF560"/>
  <c r="T560"/>
  <c r="R560"/>
  <c r="P560"/>
  <c r="BI557"/>
  <c r="BH557"/>
  <c r="BG557"/>
  <c r="BF557"/>
  <c r="T557"/>
  <c r="R557"/>
  <c r="P557"/>
  <c r="BI553"/>
  <c r="BH553"/>
  <c r="BG553"/>
  <c r="BF553"/>
  <c r="T553"/>
  <c r="R553"/>
  <c r="P553"/>
  <c r="BI552"/>
  <c r="BH552"/>
  <c r="BG552"/>
  <c r="BF552"/>
  <c r="T552"/>
  <c r="R552"/>
  <c r="P552"/>
  <c r="BI535"/>
  <c r="BH535"/>
  <c r="BG535"/>
  <c r="BF535"/>
  <c r="T535"/>
  <c r="T534"/>
  <c r="R535"/>
  <c r="R534"/>
  <c r="P535"/>
  <c r="P534"/>
  <c r="BI529"/>
  <c r="BH529"/>
  <c r="BG529"/>
  <c r="BF529"/>
  <c r="T529"/>
  <c r="T528"/>
  <c r="R529"/>
  <c r="R528"/>
  <c r="P529"/>
  <c r="P528"/>
  <c r="BI523"/>
  <c r="BH523"/>
  <c r="BG523"/>
  <c r="BF523"/>
  <c r="T523"/>
  <c r="R523"/>
  <c r="P523"/>
  <c r="BI518"/>
  <c r="BH518"/>
  <c r="BG518"/>
  <c r="BF518"/>
  <c r="T518"/>
  <c r="R518"/>
  <c r="P518"/>
  <c r="BI512"/>
  <c r="BH512"/>
  <c r="BG512"/>
  <c r="BF512"/>
  <c r="T512"/>
  <c r="R512"/>
  <c r="P512"/>
  <c r="BI507"/>
  <c r="BH507"/>
  <c r="BG507"/>
  <c r="BF507"/>
  <c r="T507"/>
  <c r="R507"/>
  <c r="P507"/>
  <c r="BI505"/>
  <c r="BH505"/>
  <c r="BG505"/>
  <c r="BF505"/>
  <c r="T505"/>
  <c r="R505"/>
  <c r="P505"/>
  <c r="BI500"/>
  <c r="BH500"/>
  <c r="BG500"/>
  <c r="BF500"/>
  <c r="T500"/>
  <c r="R500"/>
  <c r="P500"/>
  <c r="BI495"/>
  <c r="BH495"/>
  <c r="BG495"/>
  <c r="BF495"/>
  <c r="T495"/>
  <c r="R495"/>
  <c r="P495"/>
  <c r="BI490"/>
  <c r="BH490"/>
  <c r="BG490"/>
  <c r="BF490"/>
  <c r="T490"/>
  <c r="R490"/>
  <c r="P490"/>
  <c r="BI484"/>
  <c r="BH484"/>
  <c r="BG484"/>
  <c r="BF484"/>
  <c r="T484"/>
  <c r="T483"/>
  <c r="R484"/>
  <c r="R483"/>
  <c r="P484"/>
  <c r="P483"/>
  <c r="BI480"/>
  <c r="BH480"/>
  <c r="BG480"/>
  <c r="BF480"/>
  <c r="T480"/>
  <c r="T479"/>
  <c r="R480"/>
  <c r="R479"/>
  <c r="P480"/>
  <c r="P479"/>
  <c r="BI463"/>
  <c r="BH463"/>
  <c r="BG463"/>
  <c r="BF463"/>
  <c r="T463"/>
  <c r="R463"/>
  <c r="P463"/>
  <c r="BI455"/>
  <c r="BH455"/>
  <c r="BG455"/>
  <c r="BF455"/>
  <c r="T455"/>
  <c r="R455"/>
  <c r="P455"/>
  <c r="BI450"/>
  <c r="BH450"/>
  <c r="BG450"/>
  <c r="BF450"/>
  <c r="T450"/>
  <c r="R450"/>
  <c r="P450"/>
  <c r="BI443"/>
  <c r="BH443"/>
  <c r="BG443"/>
  <c r="BF443"/>
  <c r="T443"/>
  <c r="R443"/>
  <c r="P443"/>
  <c r="BI438"/>
  <c r="BH438"/>
  <c r="BG438"/>
  <c r="BF438"/>
  <c r="T438"/>
  <c r="R438"/>
  <c r="P438"/>
  <c r="BI433"/>
  <c r="BH433"/>
  <c r="BG433"/>
  <c r="BF433"/>
  <c r="T433"/>
  <c r="R433"/>
  <c r="P433"/>
  <c r="BI428"/>
  <c r="BH428"/>
  <c r="BG428"/>
  <c r="BF428"/>
  <c r="T428"/>
  <c r="R428"/>
  <c r="P428"/>
  <c r="BI423"/>
  <c r="BH423"/>
  <c r="BG423"/>
  <c r="BF423"/>
  <c r="T423"/>
  <c r="R423"/>
  <c r="P423"/>
  <c r="BI414"/>
  <c r="BH414"/>
  <c r="BG414"/>
  <c r="BF414"/>
  <c r="T414"/>
  <c r="R414"/>
  <c r="P414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397"/>
  <c r="BH397"/>
  <c r="BG397"/>
  <c r="BF397"/>
  <c r="T397"/>
  <c r="R397"/>
  <c r="P397"/>
  <c r="BI390"/>
  <c r="BH390"/>
  <c r="BG390"/>
  <c r="BF390"/>
  <c r="T390"/>
  <c r="R390"/>
  <c r="P390"/>
  <c r="BI386"/>
  <c r="BH386"/>
  <c r="BG386"/>
  <c r="BF386"/>
  <c r="T386"/>
  <c r="R386"/>
  <c r="P386"/>
  <c r="BI379"/>
  <c r="BH379"/>
  <c r="BG379"/>
  <c r="BF379"/>
  <c r="T379"/>
  <c r="R379"/>
  <c r="P379"/>
  <c r="BI373"/>
  <c r="BH373"/>
  <c r="BG373"/>
  <c r="BF373"/>
  <c r="T373"/>
  <c r="R373"/>
  <c r="P373"/>
  <c r="BI367"/>
  <c r="BH367"/>
  <c r="BG367"/>
  <c r="BF367"/>
  <c r="T367"/>
  <c r="R367"/>
  <c r="P367"/>
  <c r="BI359"/>
  <c r="BH359"/>
  <c r="BG359"/>
  <c r="BF359"/>
  <c r="T359"/>
  <c r="R359"/>
  <c r="P359"/>
  <c r="BI353"/>
  <c r="BH353"/>
  <c r="BG353"/>
  <c r="BF353"/>
  <c r="T353"/>
  <c r="R353"/>
  <c r="P353"/>
  <c r="BI343"/>
  <c r="BH343"/>
  <c r="BG343"/>
  <c r="BF343"/>
  <c r="T343"/>
  <c r="R343"/>
  <c r="P343"/>
  <c r="BI331"/>
  <c r="BH331"/>
  <c r="BG331"/>
  <c r="BF331"/>
  <c r="T331"/>
  <c r="R331"/>
  <c r="P331"/>
  <c r="BI321"/>
  <c r="BH321"/>
  <c r="BG321"/>
  <c r="BF321"/>
  <c r="T321"/>
  <c r="R321"/>
  <c r="P321"/>
  <c r="BI310"/>
  <c r="BH310"/>
  <c r="BG310"/>
  <c r="BF310"/>
  <c r="T310"/>
  <c r="R310"/>
  <c r="P310"/>
  <c r="BI306"/>
  <c r="BH306"/>
  <c r="BG306"/>
  <c r="BF306"/>
  <c r="T306"/>
  <c r="R306"/>
  <c r="P306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84"/>
  <c r="BH284"/>
  <c r="BG284"/>
  <c r="BF284"/>
  <c r="T284"/>
  <c r="R284"/>
  <c r="P284"/>
  <c r="BI279"/>
  <c r="BH279"/>
  <c r="BG279"/>
  <c r="BF279"/>
  <c r="T279"/>
  <c r="R279"/>
  <c r="P279"/>
  <c r="BI273"/>
  <c r="BH273"/>
  <c r="BG273"/>
  <c r="BF273"/>
  <c r="T273"/>
  <c r="R273"/>
  <c r="P273"/>
  <c r="BI268"/>
  <c r="BH268"/>
  <c r="BG268"/>
  <c r="BF268"/>
  <c r="T268"/>
  <c r="R268"/>
  <c r="P268"/>
  <c r="BI231"/>
  <c r="BH231"/>
  <c r="BG231"/>
  <c r="BF231"/>
  <c r="T231"/>
  <c r="R231"/>
  <c r="P231"/>
  <c r="BI195"/>
  <c r="BH195"/>
  <c r="BG195"/>
  <c r="BF195"/>
  <c r="T195"/>
  <c r="R195"/>
  <c r="P195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0"/>
  <c r="BH130"/>
  <c r="BG130"/>
  <c r="BF130"/>
  <c r="T130"/>
  <c r="R130"/>
  <c r="P130"/>
  <c r="BI124"/>
  <c r="BH124"/>
  <c r="BG124"/>
  <c r="BF124"/>
  <c r="T124"/>
  <c r="R124"/>
  <c r="P124"/>
  <c r="BI117"/>
  <c r="BH117"/>
  <c r="BG117"/>
  <c r="BF117"/>
  <c r="T117"/>
  <c r="R117"/>
  <c r="P117"/>
  <c r="BI106"/>
  <c r="BH106"/>
  <c r="BG106"/>
  <c r="BF106"/>
  <c r="T106"/>
  <c r="R106"/>
  <c r="P106"/>
  <c r="BI95"/>
  <c r="BH95"/>
  <c r="BG95"/>
  <c r="BF95"/>
  <c r="T95"/>
  <c r="R95"/>
  <c r="P95"/>
  <c r="J88"/>
  <c r="F88"/>
  <c r="F86"/>
  <c r="E84"/>
  <c r="J54"/>
  <c r="F54"/>
  <c r="F52"/>
  <c r="E50"/>
  <c r="J24"/>
  <c r="E24"/>
  <c r="J55"/>
  <c r="J23"/>
  <c r="J18"/>
  <c r="E18"/>
  <c r="F89"/>
  <c r="J17"/>
  <c r="J12"/>
  <c r="J86"/>
  <c r="E7"/>
  <c r="E82"/>
  <c i="1" r="L50"/>
  <c r="AM50"/>
  <c r="AM49"/>
  <c r="L49"/>
  <c r="AM47"/>
  <c r="L47"/>
  <c r="L45"/>
  <c r="L44"/>
  <c i="2" r="J408"/>
  <c r="BK95"/>
  <c r="BK500"/>
  <c r="J279"/>
  <c r="J507"/>
  <c r="J373"/>
  <c r="J505"/>
  <c r="J359"/>
  <c r="BK414"/>
  <c r="J195"/>
  <c r="BK406"/>
  <c r="J564"/>
  <c r="BK433"/>
  <c r="J142"/>
  <c r="BK397"/>
  <c r="BK463"/>
  <c r="BK373"/>
  <c r="BK557"/>
  <c r="BK306"/>
  <c r="BK523"/>
  <c r="BK379"/>
  <c r="J529"/>
  <c r="J296"/>
  <c r="BK428"/>
  <c r="J284"/>
  <c r="BK535"/>
  <c r="BK106"/>
  <c r="J480"/>
  <c r="BK284"/>
  <c r="J410"/>
  <c i="1" r="AS54"/>
  <c i="2" r="J423"/>
  <c r="J231"/>
  <c r="J552"/>
  <c r="J130"/>
  <c r="J484"/>
  <c r="BK410"/>
  <c r="BK564"/>
  <c r="J291"/>
  <c r="BK507"/>
  <c r="J367"/>
  <c r="BK553"/>
  <c r="BK268"/>
  <c r="BK512"/>
  <c r="J268"/>
  <c r="J433"/>
  <c r="J147"/>
  <c r="BK438"/>
  <c r="BK279"/>
  <c r="BK386"/>
  <c r="BK147"/>
  <c r="BK450"/>
  <c r="BK231"/>
  <c r="BK367"/>
  <c r="J490"/>
  <c r="BK359"/>
  <c r="J573"/>
  <c r="BK343"/>
  <c r="BK529"/>
  <c r="BK390"/>
  <c r="BK124"/>
  <c r="J379"/>
  <c r="J557"/>
  <c r="J353"/>
  <c r="BK560"/>
  <c r="BK353"/>
  <c r="J560"/>
  <c r="J273"/>
  <c r="J414"/>
  <c r="J106"/>
  <c r="J450"/>
  <c r="BK291"/>
  <c r="BK495"/>
  <c r="BK117"/>
  <c r="J500"/>
  <c r="J386"/>
  <c r="BK552"/>
  <c r="J321"/>
  <c r="BK296"/>
  <c r="BK518"/>
  <c r="BK273"/>
  <c r="BK490"/>
  <c r="J301"/>
  <c r="J463"/>
  <c r="J95"/>
  <c r="J397"/>
  <c r="BK130"/>
  <c r="BK484"/>
  <c r="BK301"/>
  <c r="BK505"/>
  <c r="J343"/>
  <c r="J535"/>
  <c r="J306"/>
  <c r="BK480"/>
  <c r="J310"/>
  <c r="BK443"/>
  <c r="BK573"/>
  <c r="J443"/>
  <c r="J153"/>
  <c r="J390"/>
  <c r="J523"/>
  <c r="BK331"/>
  <c r="J568"/>
  <c r="BK310"/>
  <c r="J455"/>
  <c r="J331"/>
  <c r="J518"/>
  <c r="J512"/>
  <c r="J406"/>
  <c r="J124"/>
  <c r="BK455"/>
  <c r="BK568"/>
  <c r="J428"/>
  <c r="J117"/>
  <c r="BK408"/>
  <c r="J553"/>
  <c r="BK321"/>
  <c r="BK423"/>
  <c r="BK153"/>
  <c r="J438"/>
  <c r="BK195"/>
  <c r="J495"/>
  <c r="BK142"/>
  <c l="1" r="BK94"/>
  <c r="BK290"/>
  <c r="J290"/>
  <c r="J62"/>
  <c r="R94"/>
  <c r="R290"/>
  <c r="R405"/>
  <c r="BK489"/>
  <c r="J489"/>
  <c r="J67"/>
  <c r="R489"/>
  <c r="P517"/>
  <c r="P94"/>
  <c r="P290"/>
  <c r="BK405"/>
  <c r="J405"/>
  <c r="J63"/>
  <c r="P405"/>
  <c r="P489"/>
  <c r="P482"/>
  <c r="BK517"/>
  <c r="J517"/>
  <c r="J68"/>
  <c r="R517"/>
  <c r="P551"/>
  <c r="T94"/>
  <c r="T290"/>
  <c r="T405"/>
  <c r="T489"/>
  <c r="T517"/>
  <c r="BK551"/>
  <c r="J551"/>
  <c r="J71"/>
  <c r="R551"/>
  <c r="T551"/>
  <c r="BK528"/>
  <c r="J528"/>
  <c r="J69"/>
  <c r="BK479"/>
  <c r="J479"/>
  <c r="J64"/>
  <c r="BK483"/>
  <c r="J483"/>
  <c r="J66"/>
  <c r="BK534"/>
  <c r="J534"/>
  <c r="J70"/>
  <c r="BK572"/>
  <c r="J572"/>
  <c r="J72"/>
  <c r="E48"/>
  <c r="F55"/>
  <c r="BE117"/>
  <c r="BE124"/>
  <c r="BE153"/>
  <c r="BE231"/>
  <c r="BE273"/>
  <c r="BE279"/>
  <c r="BE296"/>
  <c r="BE331"/>
  <c r="BE343"/>
  <c r="BE373"/>
  <c r="BE423"/>
  <c r="BE438"/>
  <c r="BE443"/>
  <c r="BE450"/>
  <c r="BE455"/>
  <c r="BE480"/>
  <c r="BE484"/>
  <c r="BE495"/>
  <c r="BE507"/>
  <c r="BE518"/>
  <c r="BE552"/>
  <c r="BE557"/>
  <c r="J52"/>
  <c r="BE95"/>
  <c r="BE291"/>
  <c r="BE306"/>
  <c r="BE310"/>
  <c r="BE353"/>
  <c r="BE397"/>
  <c r="BE406"/>
  <c r="BE414"/>
  <c r="BE535"/>
  <c r="BE553"/>
  <c r="BE573"/>
  <c r="J89"/>
  <c r="BE130"/>
  <c r="BE195"/>
  <c r="BE284"/>
  <c r="BE301"/>
  <c r="BE321"/>
  <c r="BE359"/>
  <c r="BE367"/>
  <c r="BE390"/>
  <c r="BE408"/>
  <c r="BE410"/>
  <c r="BE433"/>
  <c r="BE463"/>
  <c r="BE500"/>
  <c r="BE505"/>
  <c r="BE523"/>
  <c r="BE106"/>
  <c r="BE142"/>
  <c r="BE147"/>
  <c r="BE268"/>
  <c r="BE379"/>
  <c r="BE386"/>
  <c r="BE428"/>
  <c r="BE490"/>
  <c r="BE512"/>
  <c r="BE529"/>
  <c r="BE560"/>
  <c r="BE564"/>
  <c r="BE568"/>
  <c r="F35"/>
  <c i="1" r="BB55"/>
  <c r="BB54"/>
  <c r="W31"/>
  <c i="2" r="F37"/>
  <c i="1" r="BD55"/>
  <c r="BD54"/>
  <c r="W33"/>
  <c i="2" r="F34"/>
  <c i="1" r="BA55"/>
  <c r="BA54"/>
  <c r="AW54"/>
  <c r="AK30"/>
  <c i="2" r="J34"/>
  <c i="1" r="AW55"/>
  <c i="2" r="F36"/>
  <c i="1" r="BC55"/>
  <c r="BC54"/>
  <c r="AY54"/>
  <c i="2" l="1" r="T482"/>
  <c r="P93"/>
  <c r="T93"/>
  <c r="R482"/>
  <c r="P92"/>
  <c i="1" r="AU55"/>
  <c i="2" r="R93"/>
  <c r="R92"/>
  <c r="T92"/>
  <c r="BK93"/>
  <c r="J93"/>
  <c r="J60"/>
  <c r="J94"/>
  <c r="J61"/>
  <c r="BK482"/>
  <c r="J482"/>
  <c r="J65"/>
  <c i="1" r="AX54"/>
  <c r="W30"/>
  <c i="2" r="J33"/>
  <c i="1" r="AV55"/>
  <c r="AT55"/>
  <c r="W32"/>
  <c r="AU54"/>
  <c i="2" r="F33"/>
  <c i="1" r="AZ55"/>
  <c r="AZ54"/>
  <c r="W29"/>
  <c i="2" l="1" r="BK92"/>
  <c r="J92"/>
  <c r="J59"/>
  <c i="1" r="AV54"/>
  <c r="AK29"/>
  <c i="2" l="1" r="J30"/>
  <c i="1" r="AG55"/>
  <c r="AG54"/>
  <c r="AK26"/>
  <c r="AT54"/>
  <c i="2" l="1" r="J39"/>
  <c i="1" r="AN54"/>
  <c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<sst xmlns="http://schemas.openxmlformats.org/spreadsheetml/2006/main">
  <si>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</si>
  <si>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</si>
  <si>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</si>
  <si>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</si>
  <si>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</si>
  <si>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{e663418f-0377-4298-b078-0a3bc6c2b04d}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</si>
  <si>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</si>
  <si>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</si>
  <si>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</si>
  <si>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</si>
  <si>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</si>
  <si>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</si>
  <si>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</si>
  <si>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</si>
  <si>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N5992021a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</si>
  <si>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</si>
  <si>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</si>
  <si>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Demolice tenisového kurtu a budovy na ul.Paseky 158/3, Ostrava - Hrabůvka,p.č.1991,883/2</t>
  </si>
  <si>
    <t>KSO:</t>
  </si>
  <si>
    <t/>
  </si>
  <si>
    <t>CC-CZ:</t>
  </si>
  <si>
    <t>Místo:</t>
  </si>
  <si>
    <t xml:space="preserve"> </t>
  </si>
  <si>
    <t>Datum:</t>
  </si>
  <si>
    <t>7. 9. 2021</t>
  </si>
  <si>
    <t>Zadavatel:</t>
  </si>
  <si>
    <t>IČ:</t>
  </si>
  <si>
    <t>00845451</t>
  </si>
  <si>
    <t>Statutární město Ostrava,Prokešovo nám.1803/8,OV</t>
  </si>
  <si>
    <t>DIČ:</t>
  </si>
  <si>
    <t>CZ00845451</t>
  </si>
  <si>
    <t>Uchazeč:</t>
  </si>
  <si>
    <t>Vyplň údaj</t>
  </si>
  <si>
    <t>Projektant:</t>
  </si>
  <si>
    <t>PROJEKTY STATIKA s.r.o., Pionýrů 839, FM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</si>
  <si>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</si>
  <si>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</si>
  <si>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</si>
  <si>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</si>
  <si>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</si>
  <si>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</si>
  <si>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</si>
  <si>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</si>
  <si>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</si>
  <si>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</si>
  <si>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</si>
  <si>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</si>
  <si>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</si>
  <si>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</si>
  <si>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</si>
  <si>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</si>
  <si>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</si>
  <si>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</si>
  <si>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</si>
  <si>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</si>
  <si>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</si>
  <si>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</si>
  <si>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</si>
  <si>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</si>
  <si>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</si>
  <si>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</si>
  <si>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</si>
  <si>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</si>
  <si>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</si>
  <si>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</si>
  <si>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</si>
  <si>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</si>
  <si>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</si>
  <si>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</si>
  <si>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</si>
  <si>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</si>
  <si>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</si>
  <si>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</si>
  <si>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</si>
  <si>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</si>
  <si>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</si>
  <si>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</si>
  <si>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</si>
  <si>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</si>
  <si>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Demolice </t>
  </si>
  <si>
    <t>STA</t>
  </si>
  <si>
    <t>1</t>
  </si>
  <si>
    <t>{9015f994-68c2-42dc-a871-694241faf2ae}</t>
  </si>
  <si>
    <t>2</t>
  </si>
  <si>
    <t>KRYCÍ LIST SOUPISU PRACÍ</t>
  </si>
  <si>
    <t>Objekt:</t>
  </si>
  <si>
    <t xml:space="preserve">01 - Demolice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</si>
  <si>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</si>
  <si>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</si>
  <si>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</si>
  <si>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</si>
  <si>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</si>
  <si>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</si>
  <si>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</si>
  <si>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</si>
  <si>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</si>
  <si>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</si>
  <si>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</si>
  <si>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725 - Zdravotechnika - zařizovací předměty</t>
  </si>
  <si>
    <t xml:space="preserve">    764 - Konstrukce klempířské</t>
  </si>
  <si>
    <t xml:space="preserve">    766 - Konstrukce truhlářské</t>
  </si>
  <si>
    <t xml:space="preserve">    767 - Konstrukce zámečnické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</si>
  <si>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</si>
  <si>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</si>
  <si>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</si>
  <si>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</si>
  <si>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</si>
  <si>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</si>
  <si>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</si>
  <si>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</si>
  <si>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</si>
  <si>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</si>
  <si>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</si>
  <si>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</si>
  <si>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</si>
  <si>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</si>
  <si>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</si>
  <si>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</si>
  <si>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</si>
  <si>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</si>
  <si>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</si>
  <si>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</si>
  <si>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112101121</t>
  </si>
  <si>
    <t>Odstranění stromů s odřezáním kmene a s odvětvením jehličnatých bez odkornění, průměru kmene přes 100 do 300 mm</t>
  </si>
  <si>
    <t>kus</t>
  </si>
  <si>
    <t>CS ÚRS 2021 02</t>
  </si>
  <si>
    <t>4</t>
  </si>
  <si>
    <t>-696369408</t>
  </si>
  <si>
    <t>Online PSC</t>
  </si>
  <si>
    <t>https://podminky.urs.cz/item/CS_URS_2021_02/112101121</t>
  </si>
  <si>
    <t>VV</t>
  </si>
  <si>
    <t>koordinační situační výkres</t>
  </si>
  <si>
    <t>H thuje</t>
  </si>
  <si>
    <t>41</t>
  </si>
  <si>
    <t>10</t>
  </si>
  <si>
    <t>J náletové dřeviny</t>
  </si>
  <si>
    <t>5</t>
  </si>
  <si>
    <t>Součet</t>
  </si>
  <si>
    <t>112251101</t>
  </si>
  <si>
    <t>Odstranění pařezů strojně s jejich vykopáním, vytrháním nebo odstřelením průměru přes 100 do 300 mm</t>
  </si>
  <si>
    <t>-1535989164</t>
  </si>
  <si>
    <t>https://podminky.urs.cz/item/CS_URS_2021_02/112251101</t>
  </si>
  <si>
    <t>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</si>
  <si>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</si>
  <si>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</si>
  <si>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</si>
  <si>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687214628</t>
  </si>
  <si>
    <t>https://podminky.urs.cz/item/CS_URS_2021_02/113106123</t>
  </si>
  <si>
    <t>18,9*1,5</t>
  </si>
  <si>
    <t>4,95*1,5</t>
  </si>
  <si>
    <t>13,8*1</t>
  </si>
  <si>
    <t>113107176</t>
  </si>
  <si>
    <t>Odstranění podkladů nebo krytů strojně plochy jednotlivě přes 50 m2 do 200 m2 s přemístěním hmot na skládku na vzdálenost do 20 m nebo s naložením na dopravní prostředek z betonu vyztuženého sítěmi, o tl. vrstvy přes 100 do 150 mm</t>
  </si>
  <si>
    <t>1900672949</t>
  </si>
  <si>
    <t>https://podminky.urs.cz/item/CS_URS_2021_02/113107176</t>
  </si>
  <si>
    <t>9*9,8</t>
  </si>
  <si>
    <t>((9+6)/2*1,5)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</si>
  <si>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</si>
  <si>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</si>
  <si>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256848624</t>
  </si>
  <si>
    <t>https://podminky.urs.cz/item/CS_URS_2021_02/113107323</t>
  </si>
  <si>
    <t>demolice betonové plochy</t>
  </si>
  <si>
    <t>demolice zámkové dlažby</t>
  </si>
  <si>
    <t>9*9,9</t>
  </si>
  <si>
    <t>demolice asfaltové plochy</t>
  </si>
  <si>
    <t>35,85*17,8</t>
  </si>
  <si>
    <t>6</t>
  </si>
  <si>
    <t>113154234</t>
  </si>
  <si>
    <t>Frézování živičného podkladu nebo krytu s naložením na dopravní prostředek plochy přes 500 do 1 000 m2 bez překážek v trase pruhu šířky přes 1 m do 2 m, tloušťky vrstvy 100 mm</t>
  </si>
  <si>
    <t>-1328558621</t>
  </si>
  <si>
    <t>https://podminky.urs.cz/item/CS_URS_2021_02/113154234</t>
  </si>
  <si>
    <t>36*19</t>
  </si>
  <si>
    <t>7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</si>
  <si>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</si>
  <si>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</si>
  <si>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</si>
  <si>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1822166792</t>
  </si>
  <si>
    <t>https://podminky.urs.cz/item/CS_URS_2021_02/113202111</t>
  </si>
  <si>
    <t>19*2+35,8+17,8*2+36</t>
  </si>
  <si>
    <t>17,4+9,8</t>
  </si>
  <si>
    <t>6+2,5+4,95+8,9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</si>
  <si>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</si>
  <si>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</si>
  <si>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</si>
  <si>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m3</t>
  </si>
  <si>
    <t>1341605539</t>
  </si>
  <si>
    <t>https://podminky.urs.cz/item/CS_URS_2021_02/162751117</t>
  </si>
  <si>
    <t>jámy po pařezech</t>
  </si>
  <si>
    <t>35,85*1*0,8</t>
  </si>
  <si>
    <t>zásyp základových pasů</t>
  </si>
  <si>
    <t>(7,6*0,6*0,9)*2</t>
  </si>
  <si>
    <t>(4,1*0,6*0,9)*2</t>
  </si>
  <si>
    <t>zásyp základ stěna</t>
  </si>
  <si>
    <t>9*0,6*0,9</t>
  </si>
  <si>
    <t>zásyp jamek plotové sloupky</t>
  </si>
  <si>
    <t>výkres pohledy I.</t>
  </si>
  <si>
    <t>pohled severní oplocení typ A</t>
  </si>
  <si>
    <t>(7+2)*0,4*0,4*0,5</t>
  </si>
  <si>
    <t>pohled západní. oplocení typ B</t>
  </si>
  <si>
    <t>(10+2)*0,4*0,4*0,5</t>
  </si>
  <si>
    <t>C ocelový rámový plot</t>
  </si>
  <si>
    <t>5*0,4*0,4*0,5</t>
  </si>
  <si>
    <t>E svislá kari síť</t>
  </si>
  <si>
    <t>2*0,4*0,4*0,5</t>
  </si>
  <si>
    <t>F ocelový plot</t>
  </si>
  <si>
    <t>7*0,4*0,4*0,5</t>
  </si>
  <si>
    <t>G ocelový plot</t>
  </si>
  <si>
    <t>I ocelový rámový plot</t>
  </si>
  <si>
    <t>10*0,4*0,4*0,5</t>
  </si>
  <si>
    <t>Mezisoučet</t>
  </si>
  <si>
    <t>zásypy po</t>
  </si>
  <si>
    <t>demolici betonové plochy</t>
  </si>
  <si>
    <t>18,9*1,5*0,15</t>
  </si>
  <si>
    <t>4,95*1,5*0,15</t>
  </si>
  <si>
    <t>13,8*1*0,15</t>
  </si>
  <si>
    <t>demolici zámkové dlažby</t>
  </si>
  <si>
    <t>9*9,9*0,15</t>
  </si>
  <si>
    <t>demolici asfaltové plochy</t>
  </si>
  <si>
    <t>35,85*17,8*0,15</t>
  </si>
  <si>
    <t>ornice</t>
  </si>
  <si>
    <t>(35,85*20)*0,15</t>
  </si>
  <si>
    <t>((18,9+9,9)/2*15,3)*0,15</t>
  </si>
  <si>
    <t>9</t>
  </si>
  <si>
    <t>174151101</t>
  </si>
  <si>
    <t>Zásyp sypaninou z jakékoliv horniny strojně s uložením výkopku ve vrstvách se zhutněním jam, šachet, rýh nebo kolem objektů v těchto vykopávkách</t>
  </si>
  <si>
    <t>-1307673856</t>
  </si>
  <si>
    <t>https://podminky.urs.cz/item/CS_URS_2021_02/174151101</t>
  </si>
  <si>
    <t>M</t>
  </si>
  <si>
    <t>10364100</t>
  </si>
  <si>
    <t>zemina pro terénní úpravy - tříděná</t>
  </si>
  <si>
    <t>t</t>
  </si>
  <si>
    <t>-403581618</t>
  </si>
  <si>
    <t>https://podminky.urs.cz/item/CS_URS_2021_02/10364100</t>
  </si>
  <si>
    <t>167,018*2 'Přepočtené koeficientem množství</t>
  </si>
  <si>
    <t>11</t>
  </si>
  <si>
    <t>181351113</t>
  </si>
  <si>
    <t>Rozprostření a urovnání ornice v rovině nebo ve svahu sklonu do 1:5 strojně při souvislé ploše přes 500 m2, tl. vrstvy do 200 mm</t>
  </si>
  <si>
    <t>735650279</t>
  </si>
  <si>
    <t>https://podminky.urs.cz/item/CS_URS_2021_02/181351113</t>
  </si>
  <si>
    <t>35,85*20</t>
  </si>
  <si>
    <t>((18,9+9,9)/2*15,3)</t>
  </si>
  <si>
    <t>12</t>
  </si>
  <si>
    <t>10364101</t>
  </si>
  <si>
    <t xml:space="preserve">zemina pro terénní úpravy -  ornice</t>
  </si>
  <si>
    <t>-1539674103</t>
  </si>
  <si>
    <t>https://podminky.urs.cz/item/CS_URS_2021_02/10364101</t>
  </si>
  <si>
    <t>140,598*2 'Přepočtené koeficientem množství</t>
  </si>
  <si>
    <t>13</t>
  </si>
  <si>
    <t>181451311</t>
  </si>
  <si>
    <t>Založení trávníku strojně výsevem včetně utažení na ploše v rovině nebo na svahu do 1:5</t>
  </si>
  <si>
    <t>785227197</t>
  </si>
  <si>
    <t>https://podminky.urs.cz/item/CS_URS_2021_02/181451311</t>
  </si>
  <si>
    <t>14</t>
  </si>
  <si>
    <t>00572410</t>
  </si>
  <si>
    <t>osivo směs travní parková</t>
  </si>
  <si>
    <t>kg</t>
  </si>
  <si>
    <t>-4633997</t>
  </si>
  <si>
    <t>https://podminky.urs.cz/item/CS_URS_2021_02/00572410</t>
  </si>
  <si>
    <t>937,32*0,025 'Přepočtené koeficientem množství</t>
  </si>
  <si>
    <t>Ostatní konstrukce a práce, bourání</t>
  </si>
  <si>
    <t>941211111</t>
  </si>
  <si>
    <t>Montáž lešení řadového rámového lehkého pracovního s podlahami s provozním zatížením tř. 3 do 200 kg/m2 šířky tř. SW06 přes 0,6 do 0,9 m, výšky do 10 m</t>
  </si>
  <si>
    <t>-630117383</t>
  </si>
  <si>
    <t>https://podminky.urs.cz/item/CS_URS_2021_02/941211111</t>
  </si>
  <si>
    <t>bourání stěny</t>
  </si>
  <si>
    <t>9*4</t>
  </si>
  <si>
    <t>16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</si>
  <si>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</si>
  <si>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</si>
  <si>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219226448</t>
  </si>
  <si>
    <t>https://podminky.urs.cz/item/CS_URS_2021_02/941211211</t>
  </si>
  <si>
    <t>9*4*5</t>
  </si>
  <si>
    <t>17</t>
  </si>
  <si>
    <t>941211811</t>
  </si>
  <si>
    <t>Demontáž lešení řadového rámového lehkého pracovního s provozním zatížením tř. 3 do 200 kg/m2 šířky tř. SW06 přes 0,6 do 0,9 m, výšky do 10 m</t>
  </si>
  <si>
    <t>-725563231</t>
  </si>
  <si>
    <t>https://podminky.urs.cz/item/CS_URS_2021_02/941211811</t>
  </si>
  <si>
    <t>18</t>
  </si>
  <si>
    <t>949101112</t>
  </si>
  <si>
    <t>Lešení pomocné pracovní pro objekty pozemních staveb pro zatížení do 150 kg/m2, o výšce lešeňové podlahy přes 1,9 do 3,5 m</t>
  </si>
  <si>
    <t>1620809564</t>
  </si>
  <si>
    <t>https://podminky.urs.cz/item/CS_URS_2021_02/949101112</t>
  </si>
  <si>
    <t>8,4*3,42</t>
  </si>
  <si>
    <t>19</t>
  </si>
  <si>
    <t>966001</t>
  </si>
  <si>
    <t>Bourání plotových sloupků a vzpěr ocelových trubkových nebo profilovaných zabetonovaných v. přes 2,5 m</t>
  </si>
  <si>
    <t>vlastní</t>
  </si>
  <si>
    <t>-2123893204</t>
  </si>
  <si>
    <t>7+2</t>
  </si>
  <si>
    <t>10+2</t>
  </si>
  <si>
    <t xml:space="preserve">G  plot drátěné pletivo</t>
  </si>
  <si>
    <t xml:space="preserve">I  plot drátěné pletivo</t>
  </si>
  <si>
    <t>20</t>
  </si>
  <si>
    <t>966071711</t>
  </si>
  <si>
    <t>Bourání plotových sloupků a vzpěr ocelových trubkových nebo profilovaných výšky do 2,50 m zabetonovaných</t>
  </si>
  <si>
    <t>2030072494</t>
  </si>
  <si>
    <t>https://podminky.urs.cz/item/CS_URS_2021_02/966071711</t>
  </si>
  <si>
    <t>F ocelový rámkový plot</t>
  </si>
  <si>
    <t>966071823</t>
  </si>
  <si>
    <t>Rozebrání oplocení z pletiva drátěného se čtvercovými oky, výšky přes 2,0 do 4,0 m</t>
  </si>
  <si>
    <t>1089401225</t>
  </si>
  <si>
    <t>https://podminky.urs.cz/item/CS_URS_2021_02/966071823</t>
  </si>
  <si>
    <t>36</t>
  </si>
  <si>
    <t>17,8</t>
  </si>
  <si>
    <t>I plot drátěné pletivo</t>
  </si>
  <si>
    <t>35,8</t>
  </si>
  <si>
    <t>22</t>
  </si>
  <si>
    <t>966072811</t>
  </si>
  <si>
    <t>Rozebrání oplocení z dílců rámových na ocelové sloupky, výšky přes 1 do 2 m</t>
  </si>
  <si>
    <t>1616598602</t>
  </si>
  <si>
    <t>https://podminky.urs.cz/item/CS_URS_2021_02/966072811</t>
  </si>
  <si>
    <t>8,6</t>
  </si>
  <si>
    <t>2,8</t>
  </si>
  <si>
    <t>17,4</t>
  </si>
  <si>
    <t>23</t>
  </si>
  <si>
    <t>966073810</t>
  </si>
  <si>
    <t>Rozebrání vrat a vrátek k oplocení plochy jednotlivě do 2 m2</t>
  </si>
  <si>
    <t>-1050353296</t>
  </si>
  <si>
    <t>https://podminky.urs.cz/item/CS_URS_2021_02/966073810</t>
  </si>
  <si>
    <t>24</t>
  </si>
  <si>
    <t>966073811</t>
  </si>
  <si>
    <t>Rozebrání vrat a vrátek k oplocení plochy jednotlivě přes 2 do 6 m2</t>
  </si>
  <si>
    <t>-862497315</t>
  </si>
  <si>
    <t>https://podminky.urs.cz/item/CS_URS_2021_02/966073811</t>
  </si>
  <si>
    <t>plot B</t>
  </si>
  <si>
    <t>branka K</t>
  </si>
  <si>
    <t>25</t>
  </si>
  <si>
    <t>968062354</t>
  </si>
  <si>
    <t>Vybourání dřevěných rámů oken s křídly, dveřních zárubní, vrat, stěn, ostění nebo obkladů rámů oken s křídly dvojitých, plochy do 1 m2</t>
  </si>
  <si>
    <t>136974907</t>
  </si>
  <si>
    <t>https://podminky.urs.cz/item/CS_URS_2021_02/968062354</t>
  </si>
  <si>
    <t>půdorys 1.NP</t>
  </si>
  <si>
    <t>0,6*0,6</t>
  </si>
  <si>
    <t>26</t>
  </si>
  <si>
    <t>968062355</t>
  </si>
  <si>
    <t>Vybourání dřevěných rámů oken s křídly, dveřních zárubní, vrat, stěn, ostění nebo obkladů rámů oken s křídly dvojitých, plochy do 2 m2</t>
  </si>
  <si>
    <t>236843052</t>
  </si>
  <si>
    <t>https://podminky.urs.cz/item/CS_URS_2021_02/968062355</t>
  </si>
  <si>
    <t>1*1,45</t>
  </si>
  <si>
    <t>27</t>
  </si>
  <si>
    <t>968072455</t>
  </si>
  <si>
    <t>Vybourání kovových rámů oken s křídly, dveřních zárubní, vrat, stěn, ostění nebo obkladů dveřních zárubní, plochy do 2 m2</t>
  </si>
  <si>
    <t>87238155</t>
  </si>
  <si>
    <t>https://podminky.urs.cz/item/CS_URS_2021_02/968072455</t>
  </si>
  <si>
    <t>0,9*2,1</t>
  </si>
  <si>
    <t>1*2,1</t>
  </si>
  <si>
    <t>0,7*2,1</t>
  </si>
  <si>
    <t>28</t>
  </si>
  <si>
    <t>981011413</t>
  </si>
  <si>
    <t>Demolice budov postupným rozebíráním z cihel, kamene, tvárnic na maltu cementovou nebo z betonu prostého s podílem konstrukcí přes 15 do 20 %</t>
  </si>
  <si>
    <t>1082015013</t>
  </si>
  <si>
    <t>https://podminky.urs.cz/item/CS_URS_2021_02/981011413</t>
  </si>
  <si>
    <t>7,6*4,75*4</t>
  </si>
  <si>
    <t>29</t>
  </si>
  <si>
    <t>981511112</t>
  </si>
  <si>
    <t>Demolice konstrukcí objektů postupným rozebíráním zdiva na maltu cementovou z cihel nebo tvárnic</t>
  </si>
  <si>
    <t>-932069608</t>
  </si>
  <si>
    <t>https://podminky.urs.cz/item/CS_URS_2021_02/981511112</t>
  </si>
  <si>
    <t>stěna</t>
  </si>
  <si>
    <t>9*2,7*0,3</t>
  </si>
  <si>
    <t>9*1,3*0,18</t>
  </si>
  <si>
    <t>30</t>
  </si>
  <si>
    <t>981511116</t>
  </si>
  <si>
    <t>Demolice konstrukcí objektů postupným rozebíráním konstrukcí z betonu prostého</t>
  </si>
  <si>
    <t>1597796845</t>
  </si>
  <si>
    <t>https://podminky.urs.cz/item/CS_URS_2021_02/981511116</t>
  </si>
  <si>
    <t>základy budova</t>
  </si>
  <si>
    <t>základ stěna</t>
  </si>
  <si>
    <t>997</t>
  </si>
  <si>
    <t>Přesun sutě</t>
  </si>
  <si>
    <t>31</t>
  </si>
  <si>
    <t>997013151</t>
  </si>
  <si>
    <t>Vnitrostaveništní doprava suti a vybouraných hmot vodorovně do 50 m svisle s omezením mechanizace pro budovy a haly výšky do 6 m</t>
  </si>
  <si>
    <t>-1142455196</t>
  </si>
  <si>
    <t>https://podminky.urs.cz/item/CS_URS_2021_02/997013151</t>
  </si>
  <si>
    <t>32</t>
  </si>
  <si>
    <t>997013501</t>
  </si>
  <si>
    <t>Odvoz suti a vybouraných hmot na skládku nebo meziskládku se složením, na vzdálenost do 1 km</t>
  </si>
  <si>
    <t>-1736072636</t>
  </si>
  <si>
    <t>https://podminky.urs.cz/item/CS_URS_2021_02/997013501</t>
  </si>
  <si>
    <t>33</t>
  </si>
  <si>
    <t>997013509</t>
  </si>
  <si>
    <t>Odvoz suti a vybouraných hmot na skládku nebo meziskládku se složením, na vzdálenost Příplatek k ceně za každý další i započatý 1 km přes 1 km</t>
  </si>
  <si>
    <t>-1569495854</t>
  </si>
  <si>
    <t>https://podminky.urs.cz/item/CS_URS_2021_02/997013509</t>
  </si>
  <si>
    <t>707,784*9</t>
  </si>
  <si>
    <t>34</t>
  </si>
  <si>
    <t>997013601</t>
  </si>
  <si>
    <t>Poplatek za uložení stavebního odpadu na skládce (skládkovné) z prostého betonu zatříděného do Katalogu odpadů pod kódem 17 01 01</t>
  </si>
  <si>
    <t>70754571</t>
  </si>
  <si>
    <t>https://podminky.urs.cz/item/CS_URS_2021_02/997013601</t>
  </si>
  <si>
    <t>dlažby</t>
  </si>
  <si>
    <t>12,89</t>
  </si>
  <si>
    <t>základy</t>
  </si>
  <si>
    <t>38,491</t>
  </si>
  <si>
    <t>obrubníky</t>
  </si>
  <si>
    <t>39,965</t>
  </si>
  <si>
    <t>35</t>
  </si>
  <si>
    <t>997013602</t>
  </si>
  <si>
    <t>Poplatek za uložení stavebního odpadu na skládce (skládkovné) z armovaného betonu zatříděného do Katalogu odpadů pod kódem 17 01 01</t>
  </si>
  <si>
    <t>-1619633318</t>
  </si>
  <si>
    <t>https://podminky.urs.cz/item/CS_URS_2021_02/997013602</t>
  </si>
  <si>
    <t>betonová plocha</t>
  </si>
  <si>
    <t>32,819</t>
  </si>
  <si>
    <t>997013603</t>
  </si>
  <si>
    <t>Poplatek za uložení stavebního odpadu na skládce (skládkovné) cihelného zatříděného do Katalogu odpadů pod kódem 17 01 02</t>
  </si>
  <si>
    <t>-1008320782</t>
  </si>
  <si>
    <t>https://podminky.urs.cz/item/CS_URS_2021_02/997013603</t>
  </si>
  <si>
    <t>18,83</t>
  </si>
  <si>
    <t>37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</si>
  <si>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</si>
  <si>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</si>
  <si>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72995483</t>
  </si>
  <si>
    <t>https://podminky.urs.cz/item/CS_URS_2021_02/997013609</t>
  </si>
  <si>
    <t>demolice</t>
  </si>
  <si>
    <t>53,428</t>
  </si>
  <si>
    <t>38</t>
  </si>
  <si>
    <t>997013631</t>
  </si>
  <si>
    <t>Poplatek za uložení stavebního odpadu na skládce (skládkovné) směsného stavebního a demoličního zatříděného do Katalogu odpadů pod kódem 17 09 04</t>
  </si>
  <si>
    <t>872575113</t>
  </si>
  <si>
    <t>https://podminky.urs.cz/item/CS_URS_2021_02/997013631</t>
  </si>
  <si>
    <t>0,113</t>
  </si>
  <si>
    <t>0,053</t>
  </si>
  <si>
    <t>39</t>
  </si>
  <si>
    <t>997013645</t>
  </si>
  <si>
    <t>Poplatek za uložení stavebního odpadu na skládce (skládkovné) asfaltového bez obsahu dehtu zatříděného do Katalogu odpadů pod kódem 17 03 02</t>
  </si>
  <si>
    <t>201496882</t>
  </si>
  <si>
    <t>https://podminky.urs.cz/item/CS_URS_2021_02/997013645</t>
  </si>
  <si>
    <t>as.plocha</t>
  </si>
  <si>
    <t>157,32</t>
  </si>
  <si>
    <t>krytina</t>
  </si>
  <si>
    <t>0,397</t>
  </si>
  <si>
    <t>40</t>
  </si>
  <si>
    <t>997013655</t>
  </si>
  <si>
    <t>Poplatek za uložení stavebního odpadu na skládce (skládkovné) zeminy a kamení zatříděného do Katalogu odpadů pod kódem 17 05 04</t>
  </si>
  <si>
    <t>-1910429209</t>
  </si>
  <si>
    <t>https://podminky.urs.cz/item/CS_URS_2021_02/997013655</t>
  </si>
  <si>
    <t>podkladní vrstvy</t>
  </si>
  <si>
    <t>341,794</t>
  </si>
  <si>
    <t>997013811</t>
  </si>
  <si>
    <t>Poplatek za uložení stavebního odpadu na skládce (skládkovné) dřevěného zatříděného do Katalogu odpadů pod kódem 17 02 01</t>
  </si>
  <si>
    <t>16393964</t>
  </si>
  <si>
    <t>https://podminky.urs.cz/item/CS_URS_2021_02/997013811</t>
  </si>
  <si>
    <t>okna</t>
  </si>
  <si>
    <t>0,054</t>
  </si>
  <si>
    <t>0,18</t>
  </si>
  <si>
    <t>linka</t>
  </si>
  <si>
    <t>0,131</t>
  </si>
  <si>
    <t>42</t>
  </si>
  <si>
    <t>997001001</t>
  </si>
  <si>
    <t>Poplatek za železný šrot</t>
  </si>
  <si>
    <t>-171488669</t>
  </si>
  <si>
    <t>sloupky</t>
  </si>
  <si>
    <t>6,93</t>
  </si>
  <si>
    <t>2,31</t>
  </si>
  <si>
    <t>pletivo</t>
  </si>
  <si>
    <t>0,378</t>
  </si>
  <si>
    <t>rámky</t>
  </si>
  <si>
    <t>0,266</t>
  </si>
  <si>
    <t>vrátka</t>
  </si>
  <si>
    <t>0,192</t>
  </si>
  <si>
    <t>0,42</t>
  </si>
  <si>
    <t>zárubně</t>
  </si>
  <si>
    <t>0,415</t>
  </si>
  <si>
    <t>ocelová kce přístřešku</t>
  </si>
  <si>
    <t>0,409</t>
  </si>
  <si>
    <t>998</t>
  </si>
  <si>
    <t>Přesun hmot</t>
  </si>
  <si>
    <t>43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</si>
  <si>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</si>
  <si>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</si>
  <si>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103467302</t>
  </si>
  <si>
    <t>https://podminky.urs.cz/item/CS_URS_2021_02/998011001</t>
  </si>
  <si>
    <t>PSV</t>
  </si>
  <si>
    <t>Práce a dodávky PSV</t>
  </si>
  <si>
    <t>712</t>
  </si>
  <si>
    <t>Povlakové krytiny</t>
  </si>
  <si>
    <t>44</t>
  </si>
  <si>
    <t>712340832</t>
  </si>
  <si>
    <t>Odstranění povlakové krytiny střech plochých do 10° z přitavených pásů NAIP v plné ploše dvouvrstvé</t>
  </si>
  <si>
    <t>-1008411281</t>
  </si>
  <si>
    <t>https://podminky.urs.cz/item/CS_URS_2021_02/712340832</t>
  </si>
  <si>
    <t>7,6*4,75</t>
  </si>
  <si>
    <t>725</t>
  </si>
  <si>
    <t>Zdravotechnika - zařizovací předměty</t>
  </si>
  <si>
    <t>45</t>
  </si>
  <si>
    <t>725110811</t>
  </si>
  <si>
    <t>Demontáž klozetů splachovacích s nádrží nebo tlakovým splachovačem</t>
  </si>
  <si>
    <t>soubor</t>
  </si>
  <si>
    <t>-663617724</t>
  </si>
  <si>
    <t>https://podminky.urs.cz/item/CS_URS_2021_02/725110811</t>
  </si>
  <si>
    <t>46</t>
  </si>
  <si>
    <t>725210821</t>
  </si>
  <si>
    <t>Demontáž umyvadel bez výtokových armatur umyvadel</t>
  </si>
  <si>
    <t>-1685004665</t>
  </si>
  <si>
    <t>https://podminky.urs.cz/item/CS_URS_2021_02/725210821</t>
  </si>
  <si>
    <t>47</t>
  </si>
  <si>
    <t>725310823</t>
  </si>
  <si>
    <t>Demontáž dřezů jednodílných bez výtokových armatur vestavěných v kuchyňských sestavách</t>
  </si>
  <si>
    <t>-2059137661</t>
  </si>
  <si>
    <t>https://podminky.urs.cz/item/CS_URS_2021_02/725310823</t>
  </si>
  <si>
    <t>48</t>
  </si>
  <si>
    <t>725590811</t>
  </si>
  <si>
    <t>Vnitrostaveništní přemístění vybouraných (demontovaných) hmot zařizovacích předmětů vodorovně do 100 m v objektech výšky do 6 m</t>
  </si>
  <si>
    <t>-2014806099</t>
  </si>
  <si>
    <t>https://podminky.urs.cz/item/CS_URS_2021_02/725590811</t>
  </si>
  <si>
    <t>49</t>
  </si>
  <si>
    <t>725820801</t>
  </si>
  <si>
    <t>Demontáž baterií nástěnných do G 3/4</t>
  </si>
  <si>
    <t>-1649077466</t>
  </si>
  <si>
    <t>https://podminky.urs.cz/item/CS_URS_2021_02/725820801</t>
  </si>
  <si>
    <t>2+1</t>
  </si>
  <si>
    <t>50</t>
  </si>
  <si>
    <t>725860811</t>
  </si>
  <si>
    <t>Demontáž zápachových uzávěrek pro zařizovací předměty jednoduchých</t>
  </si>
  <si>
    <t>1122425462</t>
  </si>
  <si>
    <t>https://podminky.urs.cz/item/CS_URS_2021_02/725860811</t>
  </si>
  <si>
    <t>764</t>
  </si>
  <si>
    <t>Konstrukce klempířské</t>
  </si>
  <si>
    <t>51</t>
  </si>
  <si>
    <t>764002841</t>
  </si>
  <si>
    <t>Demontáž klempířských konstrukcí oplechování horních ploch zdí a nadezdívek do suti</t>
  </si>
  <si>
    <t>-385256925</t>
  </si>
  <si>
    <t>https://podminky.urs.cz/item/CS_URS_2021_02/764002841</t>
  </si>
  <si>
    <t>(7,6+4,75)*2</t>
  </si>
  <si>
    <t>52</t>
  </si>
  <si>
    <t>764002851</t>
  </si>
  <si>
    <t>Demontáž klempířských konstrukcí oplechování parapetů do suti</t>
  </si>
  <si>
    <t>-584325494</t>
  </si>
  <si>
    <t>https://podminky.urs.cz/item/CS_URS_2021_02/764002851</t>
  </si>
  <si>
    <t>1+1+0,6+0,6</t>
  </si>
  <si>
    <t>766</t>
  </si>
  <si>
    <t>Konstrukce truhlářské</t>
  </si>
  <si>
    <t>53</t>
  </si>
  <si>
    <t>766812820</t>
  </si>
  <si>
    <t>Demontáž kuchyňských linek dřevěných nebo kovových včetně skříněk uchycených na stěně, délky do 1500 mm</t>
  </si>
  <si>
    <t>1846262933</t>
  </si>
  <si>
    <t>https://podminky.urs.cz/item/CS_URS_2021_02/766812820</t>
  </si>
  <si>
    <t>767</t>
  </si>
  <si>
    <t>Konstrukce zámečnické</t>
  </si>
  <si>
    <t>54</t>
  </si>
  <si>
    <t>767996701</t>
  </si>
  <si>
    <t>Demontáž ostatních zámečnických konstrukcí o hmotnosti jednotlivých dílů řezáním do 50 kg</t>
  </si>
  <si>
    <t>260177258</t>
  </si>
  <si>
    <t>https://podminky.urs.cz/item/CS_URS_2021_02/767996701</t>
  </si>
  <si>
    <t>přístřešek</t>
  </si>
  <si>
    <t>oc. trubka 40/3</t>
  </si>
  <si>
    <t>((1,5+1+1+1,5)*4,11)*4</t>
  </si>
  <si>
    <t>(1+1)*4,11*4</t>
  </si>
  <si>
    <t>oc.trubka 70/5</t>
  </si>
  <si>
    <t>(2,2*8,76)*4</t>
  </si>
  <si>
    <t>jakl 30/50/3</t>
  </si>
  <si>
    <t>(8,4+3,42*2)*3,404</t>
  </si>
  <si>
    <t>(0,58+8,4+0,58)*3,404</t>
  </si>
  <si>
    <t>oc.trubka 80/5</t>
  </si>
  <si>
    <t>(0,8*8)*10,4</t>
  </si>
  <si>
    <t>OST</t>
  </si>
  <si>
    <t>Ostatní</t>
  </si>
  <si>
    <t>55</t>
  </si>
  <si>
    <t>OST 01</t>
  </si>
  <si>
    <t>Vytýčení podzemních sítí</t>
  </si>
  <si>
    <t>kpl</t>
  </si>
  <si>
    <t>512</t>
  </si>
  <si>
    <t>1729837376</t>
  </si>
  <si>
    <t>56</t>
  </si>
  <si>
    <t>OST 02</t>
  </si>
  <si>
    <t>Odpojení od technické infrastruktury - elektroinstalace</t>
  </si>
  <si>
    <t>1456502437</t>
  </si>
  <si>
    <t>P</t>
  </si>
  <si>
    <t xml:space="preserve">Poznámka k položce:_x000d_
odpojením z TS, odpojením hlavního jističe v HDS na fasádě objektu, ekologická likvidace kabelu  _x000d_
Toto provede správce sítě na podkladě smluvního vztahu se majitelem objektu _x000d_
 _x000d_
</t>
  </si>
  <si>
    <t>57</t>
  </si>
  <si>
    <t>OST 03</t>
  </si>
  <si>
    <t>elektroistalace - odstranění podružného rozvaděče, hlavního rozvaděče, el. přímotopů, svítidel</t>
  </si>
  <si>
    <t>-1713579633</t>
  </si>
  <si>
    <t>58</t>
  </si>
  <si>
    <t>OST 04</t>
  </si>
  <si>
    <t>Odpojení od technické infrastruktury - voda vč. vodoměru</t>
  </si>
  <si>
    <t>-1104652176</t>
  </si>
  <si>
    <t xml:space="preserve">Poznámka k položce:_x000d_
Objekt bude odpojen od vody - uzavřením napojovacího šoupěte vodovodního řadu a odevzdáním vodoměru _x000d_
 _x000d_
</t>
  </si>
  <si>
    <t>59</t>
  </si>
  <si>
    <t>OST 05</t>
  </si>
  <si>
    <t xml:space="preserve">Zrušení přípojky vody s přemístěním vybouraného potrubí na skládku, vč. výkopových prací, zpětného záhozu a opravy komunikace </t>
  </si>
  <si>
    <t>-1130118954</t>
  </si>
  <si>
    <t>Poznámka k položce:_x000d_
 odstraněním potrubí přípojky a úpravou povrchu komunikace do původního stavu</t>
  </si>
  <si>
    <t>60</t>
  </si>
  <si>
    <t>OST 06</t>
  </si>
  <si>
    <t xml:space="preserve">Odpojení od technické infrastruktury - splašková kanalizace,vč. výkopových prací, zpětného záhozu a opravy komunikace </t>
  </si>
  <si>
    <t>-1178395819</t>
  </si>
  <si>
    <t xml:space="preserve">Poznámka k položce:_x000d_
Objekt bude odpojen od splaškové kanalizace – zaslepením napojovacího potrubí a jeho následným vybouráním , s úpravou povrchu komunikace do původního stavu_x000d_
 _x000d_
</t>
  </si>
  <si>
    <t>VRN</t>
  </si>
  <si>
    <t>Vedlejší rozpočtové náklady</t>
  </si>
  <si>
    <t>61</t>
  </si>
  <si>
    <t>VRN 01</t>
  </si>
  <si>
    <t>Zařízení staveniště</t>
  </si>
  <si>
    <t>%</t>
  </si>
  <si>
    <t>-881286083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</si>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</sst>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2101121" TargetMode="External" /><Relationship Id="rId2" Type="http://schemas.openxmlformats.org/officeDocument/2006/relationships/hyperlink" Target="https://podminky.urs.cz/item/CS_URS_2021_02/112251101" TargetMode="External" /><Relationship Id="rId3" Type="http://schemas.openxmlformats.org/officeDocument/2006/relationships/hyperlink" Target="https://podminky.urs.cz/item/CS_URS_2021_02/113106123" TargetMode="External" /><Relationship Id="rId4" Type="http://schemas.openxmlformats.org/officeDocument/2006/relationships/hyperlink" Target="https://podminky.urs.cz/item/CS_URS_2021_02/113107176" TargetMode="External" /><Relationship Id="rId5" Type="http://schemas.openxmlformats.org/officeDocument/2006/relationships/hyperlink" Target="https://podminky.urs.cz/item/CS_URS_2021_02/113107323" TargetMode="External" /><Relationship Id="rId6" Type="http://schemas.openxmlformats.org/officeDocument/2006/relationships/hyperlink" Target="https://podminky.urs.cz/item/CS_URS_2021_02/113154234" TargetMode="External" /><Relationship Id="rId7" Type="http://schemas.openxmlformats.org/officeDocument/2006/relationships/hyperlink" Target="https://podminky.urs.cz/item/CS_URS_2021_02/113202111" TargetMode="External" /><Relationship Id="rId8" Type="http://schemas.openxmlformats.org/officeDocument/2006/relationships/hyperlink" Target="https://podminky.urs.cz/item/CS_URS_2021_02/162751117" TargetMode="External" /><Relationship Id="rId9" Type="http://schemas.openxmlformats.org/officeDocument/2006/relationships/hyperlink" Target="https://podminky.urs.cz/item/CS_URS_2021_02/174151101" TargetMode="External" /><Relationship Id="rId10" Type="http://schemas.openxmlformats.org/officeDocument/2006/relationships/hyperlink" Target="https://podminky.urs.cz/item/CS_URS_2021_02/10364100" TargetMode="External" /><Relationship Id="rId11" Type="http://schemas.openxmlformats.org/officeDocument/2006/relationships/hyperlink" Target="https://podminky.urs.cz/item/CS_URS_2021_02/181351113" TargetMode="External" /><Relationship Id="rId12" Type="http://schemas.openxmlformats.org/officeDocument/2006/relationships/hyperlink" Target="https://podminky.urs.cz/item/CS_URS_2021_02/10364101" TargetMode="External" /><Relationship Id="rId13" Type="http://schemas.openxmlformats.org/officeDocument/2006/relationships/hyperlink" Target="https://podminky.urs.cz/item/CS_URS_2021_02/181451311" TargetMode="External" /><Relationship Id="rId14" Type="http://schemas.openxmlformats.org/officeDocument/2006/relationships/hyperlink" Target="https://podminky.urs.cz/item/CS_URS_2021_02/00572410" TargetMode="External" /><Relationship Id="rId15" Type="http://schemas.openxmlformats.org/officeDocument/2006/relationships/hyperlink" Target="https://podminky.urs.cz/item/CS_URS_2021_02/941211111" TargetMode="External" /><Relationship Id="rId16" Type="http://schemas.openxmlformats.org/officeDocument/2006/relationships/hyperlink" Target="https://podminky.urs.cz/item/CS_URS_2021_02/941211211" TargetMode="External" /><Relationship Id="rId17" Type="http://schemas.openxmlformats.org/officeDocument/2006/relationships/hyperlink" Target="https://podminky.urs.cz/item/CS_URS_2021_02/941211811" TargetMode="External" /><Relationship Id="rId18" Type="http://schemas.openxmlformats.org/officeDocument/2006/relationships/hyperlink" Target="https://podminky.urs.cz/item/CS_URS_2021_02/949101112" TargetMode="External" /><Relationship Id="rId19" Type="http://schemas.openxmlformats.org/officeDocument/2006/relationships/hyperlink" Target="https://podminky.urs.cz/item/CS_URS_2021_02/966071711" TargetMode="External" /><Relationship Id="rId20" Type="http://schemas.openxmlformats.org/officeDocument/2006/relationships/hyperlink" Target="https://podminky.urs.cz/item/CS_URS_2021_02/966071823" TargetMode="External" /><Relationship Id="rId21" Type="http://schemas.openxmlformats.org/officeDocument/2006/relationships/hyperlink" Target="https://podminky.urs.cz/item/CS_URS_2021_02/966072811" TargetMode="External" /><Relationship Id="rId22" Type="http://schemas.openxmlformats.org/officeDocument/2006/relationships/hyperlink" Target="https://podminky.urs.cz/item/CS_URS_2021_02/966073810" TargetMode="External" /><Relationship Id="rId23" Type="http://schemas.openxmlformats.org/officeDocument/2006/relationships/hyperlink" Target="https://podminky.urs.cz/item/CS_URS_2021_02/966073811" TargetMode="External" /><Relationship Id="rId24" Type="http://schemas.openxmlformats.org/officeDocument/2006/relationships/hyperlink" Target="https://podminky.urs.cz/item/CS_URS_2021_02/968062354" TargetMode="External" /><Relationship Id="rId25" Type="http://schemas.openxmlformats.org/officeDocument/2006/relationships/hyperlink" Target="https://podminky.urs.cz/item/CS_URS_2021_02/968062355" TargetMode="External" /><Relationship Id="rId26" Type="http://schemas.openxmlformats.org/officeDocument/2006/relationships/hyperlink" Target="https://podminky.urs.cz/item/CS_URS_2021_02/968072455" TargetMode="External" /><Relationship Id="rId27" Type="http://schemas.openxmlformats.org/officeDocument/2006/relationships/hyperlink" Target="https://podminky.urs.cz/item/CS_URS_2021_02/981011413" TargetMode="External" /><Relationship Id="rId28" Type="http://schemas.openxmlformats.org/officeDocument/2006/relationships/hyperlink" Target="https://podminky.urs.cz/item/CS_URS_2021_02/981511112" TargetMode="External" /><Relationship Id="rId29" Type="http://schemas.openxmlformats.org/officeDocument/2006/relationships/hyperlink" Target="https://podminky.urs.cz/item/CS_URS_2021_02/981511116" TargetMode="External" /><Relationship Id="rId30" Type="http://schemas.openxmlformats.org/officeDocument/2006/relationships/hyperlink" Target="https://podminky.urs.cz/item/CS_URS_2021_02/997013151" TargetMode="External" /><Relationship Id="rId31" Type="http://schemas.openxmlformats.org/officeDocument/2006/relationships/hyperlink" Target="https://podminky.urs.cz/item/CS_URS_2021_02/997013501" TargetMode="External" /><Relationship Id="rId32" Type="http://schemas.openxmlformats.org/officeDocument/2006/relationships/hyperlink" Target="https://podminky.urs.cz/item/CS_URS_2021_02/997013509" TargetMode="External" /><Relationship Id="rId33" Type="http://schemas.openxmlformats.org/officeDocument/2006/relationships/hyperlink" Target="https://podminky.urs.cz/item/CS_URS_2021_02/997013601" TargetMode="External" /><Relationship Id="rId34" Type="http://schemas.openxmlformats.org/officeDocument/2006/relationships/hyperlink" Target="https://podminky.urs.cz/item/CS_URS_2021_02/997013602" TargetMode="External" /><Relationship Id="rId35" Type="http://schemas.openxmlformats.org/officeDocument/2006/relationships/hyperlink" Target="https://podminky.urs.cz/item/CS_URS_2021_02/997013603" TargetMode="External" /><Relationship Id="rId36" Type="http://schemas.openxmlformats.org/officeDocument/2006/relationships/hyperlink" Target="https://podminky.urs.cz/item/CS_URS_2021_02/997013609" TargetMode="External" /><Relationship Id="rId37" Type="http://schemas.openxmlformats.org/officeDocument/2006/relationships/hyperlink" Target="https://podminky.urs.cz/item/CS_URS_2021_02/997013631" TargetMode="External" /><Relationship Id="rId38" Type="http://schemas.openxmlformats.org/officeDocument/2006/relationships/hyperlink" Target="https://podminky.urs.cz/item/CS_URS_2021_02/997013645" TargetMode="External" /><Relationship Id="rId39" Type="http://schemas.openxmlformats.org/officeDocument/2006/relationships/hyperlink" Target="https://podminky.urs.cz/item/CS_URS_2021_02/997013655" TargetMode="External" /><Relationship Id="rId40" Type="http://schemas.openxmlformats.org/officeDocument/2006/relationships/hyperlink" Target="https://podminky.urs.cz/item/CS_URS_2021_02/997013811" TargetMode="External" /><Relationship Id="rId41" Type="http://schemas.openxmlformats.org/officeDocument/2006/relationships/hyperlink" Target="https://podminky.urs.cz/item/CS_URS_2021_02/998011001" TargetMode="External" /><Relationship Id="rId42" Type="http://schemas.openxmlformats.org/officeDocument/2006/relationships/hyperlink" Target="https://podminky.urs.cz/item/CS_URS_2021_02/712340832" TargetMode="External" /><Relationship Id="rId43" Type="http://schemas.openxmlformats.org/officeDocument/2006/relationships/hyperlink" Target="https://podminky.urs.cz/item/CS_URS_2021_02/725110811" TargetMode="External" /><Relationship Id="rId44" Type="http://schemas.openxmlformats.org/officeDocument/2006/relationships/hyperlink" Target="https://podminky.urs.cz/item/CS_URS_2021_02/725210821" TargetMode="External" /><Relationship Id="rId45" Type="http://schemas.openxmlformats.org/officeDocument/2006/relationships/hyperlink" Target="https://podminky.urs.cz/item/CS_URS_2021_02/725310823" TargetMode="External" /><Relationship Id="rId46" Type="http://schemas.openxmlformats.org/officeDocument/2006/relationships/hyperlink" Target="https://podminky.urs.cz/item/CS_URS_2021_02/725590811" TargetMode="External" /><Relationship Id="rId47" Type="http://schemas.openxmlformats.org/officeDocument/2006/relationships/hyperlink" Target="https://podminky.urs.cz/item/CS_URS_2021_02/725820801" TargetMode="External" /><Relationship Id="rId48" Type="http://schemas.openxmlformats.org/officeDocument/2006/relationships/hyperlink" Target="https://podminky.urs.cz/item/CS_URS_2021_02/725860811" TargetMode="External" /><Relationship Id="rId49" Type="http://schemas.openxmlformats.org/officeDocument/2006/relationships/hyperlink" Target="https://podminky.urs.cz/item/CS_URS_2021_02/764002841" TargetMode="External" /><Relationship Id="rId50" Type="http://schemas.openxmlformats.org/officeDocument/2006/relationships/hyperlink" Target="https://podminky.urs.cz/item/CS_URS_2021_02/764002851" TargetMode="External" /><Relationship Id="rId51" Type="http://schemas.openxmlformats.org/officeDocument/2006/relationships/hyperlink" Target="https://podminky.urs.cz/item/CS_URS_2021_02/766812820" TargetMode="External" /><Relationship Id="rId52" Type="http://schemas.openxmlformats.org/officeDocument/2006/relationships/hyperlink" Target="https://podminky.urs.cz/item/CS_URS_2021_02/767996701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N5992021a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Demolice tenisového kurtu a budovy na ul.Paseky 158/3, Ostrava - Hrabůvka,p.č.1991,883/2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7. 9. 2021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Ostrava,Prokešovo nám.1803/8,OV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PROJEKTY STATIKA s.r.o., Pionýrů 839, FM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Demolice 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Demolice '!P92</f>
        <v>0</v>
      </c>
      <c r="AV55" s="122">
        <f>'01 - Demolice '!J33</f>
        <v>0</v>
      </c>
      <c r="AW55" s="122">
        <f>'01 - Demolice '!J34</f>
        <v>0</v>
      </c>
      <c r="AX55" s="122">
        <f>'01 - Demolice '!J35</f>
        <v>0</v>
      </c>
      <c r="AY55" s="122">
        <f>'01 - Demolice '!J36</f>
        <v>0</v>
      </c>
      <c r="AZ55" s="122">
        <f>'01 - Demolice '!F33</f>
        <v>0</v>
      </c>
      <c r="BA55" s="122">
        <f>'01 - Demolice '!F34</f>
        <v>0</v>
      </c>
      <c r="BB55" s="122">
        <f>'01 - Demolice '!F35</f>
        <v>0</v>
      </c>
      <c r="BC55" s="122">
        <f>'01 - Demolice '!F36</f>
        <v>0</v>
      </c>
      <c r="BD55" s="124">
        <f>'01 - Demolice 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L56Fbn5m7cMXoqTlvAkSDJOpuZXtejrQPEBsNP+oEq5RGfaGobviHy2CaiVGiMAf/KKaXaxbJFBKYxR6KEEHiQ==" hashValue="lxA73jbhX5zqg/fN6TSq9tSUBTEY8QcmE5EqsQkR+fnUg+O9csg2mhTMmzVsQtveKRwo4CdV3Ycau0OFDZpi5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Demolice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83</v>
      </c>
    </row>
    <row r="4" s="1" customFormat="1" ht="24.96" customHeight="1">
      <c r="B4" s="22"/>
      <c r="D4" s="128" t="s">
        <v>84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Demolice tenisového kurtu a budovy na ul.Paseky 158/3, Ostrava - Hrabůvka,p.č.1991,883/2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85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86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7. 9. 2021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30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31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33</v>
      </c>
      <c r="E20" s="40"/>
      <c r="F20" s="40"/>
      <c r="G20" s="40"/>
      <c r="H20" s="40"/>
      <c r="I20" s="130" t="s">
        <v>26</v>
      </c>
      <c r="J20" s="134" t="s">
        <v>19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34</v>
      </c>
      <c r="F21" s="40"/>
      <c r="G21" s="40"/>
      <c r="H21" s="40"/>
      <c r="I21" s="130" t="s">
        <v>29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36</v>
      </c>
      <c r="E23" s="40"/>
      <c r="F23" s="40"/>
      <c r="G23" s="40"/>
      <c r="H23" s="40"/>
      <c r="I23" s="130" t="s">
        <v>26</v>
      </c>
      <c r="J23" s="134" t="str">
        <f>IF('Rekapitulace stavby'!AN19="","",'Rekapitulace stavby'!AN19)</f>
        <v/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tr">
        <f>IF('Rekapitulace stavby'!E20="","",'Rekapitulace stavby'!E20)</f>
        <v xml:space="preserve"> </v>
      </c>
      <c r="F24" s="40"/>
      <c r="G24" s="40"/>
      <c r="H24" s="40"/>
      <c r="I24" s="130" t="s">
        <v>29</v>
      </c>
      <c r="J24" s="134" t="str">
        <f>IF('Rekapitulace stavby'!AN20="","",'Rekapitulace stavby'!AN20)</f>
        <v/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37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39</v>
      </c>
      <c r="E30" s="40"/>
      <c r="F30" s="40"/>
      <c r="G30" s="40"/>
      <c r="H30" s="40"/>
      <c r="I30" s="40"/>
      <c r="J30" s="142">
        <f>ROUND(J92,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41</v>
      </c>
      <c r="G32" s="40"/>
      <c r="H32" s="40"/>
      <c r="I32" s="143" t="s">
        <v>40</v>
      </c>
      <c r="J32" s="143" t="s">
        <v>42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43</v>
      </c>
      <c r="E33" s="130" t="s">
        <v>44</v>
      </c>
      <c r="F33" s="145">
        <f>ROUND((SUM(BE92:BE573)),  2)</f>
        <v>0</v>
      </c>
      <c r="G33" s="40"/>
      <c r="H33" s="40"/>
      <c r="I33" s="146">
        <v>0.20999999999999999</v>
      </c>
      <c r="J33" s="145">
        <f>ROUND(((SUM(BE92:BE573))*I33),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45</v>
      </c>
      <c r="F34" s="145">
        <f>ROUND((SUM(BF92:BF573)),  2)</f>
        <v>0</v>
      </c>
      <c r="G34" s="40"/>
      <c r="H34" s="40"/>
      <c r="I34" s="146">
        <v>0.14999999999999999</v>
      </c>
      <c r="J34" s="145">
        <f>ROUND(((SUM(BF92:BF573))*I34),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46</v>
      </c>
      <c r="F35" s="145">
        <f>ROUND((SUM(BG92:BG573)),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47</v>
      </c>
      <c r="F36" s="145">
        <f>ROUND((SUM(BH92:BH573)),  2)</f>
        <v>0</v>
      </c>
      <c r="G36" s="40"/>
      <c r="H36" s="40"/>
      <c r="I36" s="146">
        <v>0.14999999999999999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48</v>
      </c>
      <c r="F37" s="145">
        <f>ROUND((SUM(BI92:BI573)),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49</v>
      </c>
      <c r="E39" s="149"/>
      <c r="F39" s="149"/>
      <c r="G39" s="150" t="s">
        <v>50</v>
      </c>
      <c r="H39" s="151" t="s">
        <v>51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87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Demolice tenisového kurtu a budovy na ul.Paseky 158/3, Ostrava - Hrabůvka,p.č.1991,883/2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85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01 - Demolice 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7. 9. 2021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Statutární město Ostrava,Prokešovo nám.1803/8,OV</v>
      </c>
      <c r="G54" s="42"/>
      <c r="H54" s="42"/>
      <c r="I54" s="34" t="s">
        <v>33</v>
      </c>
      <c r="J54" s="38" t="str">
        <f>E21</f>
        <v>PROJEKTY STATIKA s.r.o., Pionýrů 839, FM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88</v>
      </c>
      <c r="D57" s="160"/>
      <c r="E57" s="160"/>
      <c r="F57" s="160"/>
      <c r="G57" s="160"/>
      <c r="H57" s="160"/>
      <c r="I57" s="160"/>
      <c r="J57" s="161" t="s">
        <v>89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71</v>
      </c>
      <c r="D59" s="42"/>
      <c r="E59" s="42"/>
      <c r="F59" s="42"/>
      <c r="G59" s="42"/>
      <c r="H59" s="42"/>
      <c r="I59" s="42"/>
      <c r="J59" s="104">
        <f>J92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90</v>
      </c>
    </row>
    <row r="60" s="9" customFormat="1" ht="24.96" customHeight="1">
      <c r="A60" s="9"/>
      <c r="B60" s="163"/>
      <c r="C60" s="164"/>
      <c r="D60" s="165" t="s">
        <v>91</v>
      </c>
      <c r="E60" s="166"/>
      <c r="F60" s="166"/>
      <c r="G60" s="166"/>
      <c r="H60" s="166"/>
      <c r="I60" s="166"/>
      <c r="J60" s="167">
        <f>J93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92</v>
      </c>
      <c r="E61" s="172"/>
      <c r="F61" s="172"/>
      <c r="G61" s="172"/>
      <c r="H61" s="172"/>
      <c r="I61" s="172"/>
      <c r="J61" s="173">
        <f>J94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93</v>
      </c>
      <c r="E62" s="172"/>
      <c r="F62" s="172"/>
      <c r="G62" s="172"/>
      <c r="H62" s="172"/>
      <c r="I62" s="172"/>
      <c r="J62" s="173">
        <f>J290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94</v>
      </c>
      <c r="E63" s="172"/>
      <c r="F63" s="172"/>
      <c r="G63" s="172"/>
      <c r="H63" s="172"/>
      <c r="I63" s="172"/>
      <c r="J63" s="173">
        <f>J405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95</v>
      </c>
      <c r="E64" s="172"/>
      <c r="F64" s="172"/>
      <c r="G64" s="172"/>
      <c r="H64" s="172"/>
      <c r="I64" s="172"/>
      <c r="J64" s="173">
        <f>J479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96</v>
      </c>
      <c r="E65" s="166"/>
      <c r="F65" s="166"/>
      <c r="G65" s="166"/>
      <c r="H65" s="166"/>
      <c r="I65" s="166"/>
      <c r="J65" s="167">
        <f>J482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9"/>
      <c r="C66" s="170"/>
      <c r="D66" s="171" t="s">
        <v>97</v>
      </c>
      <c r="E66" s="172"/>
      <c r="F66" s="172"/>
      <c r="G66" s="172"/>
      <c r="H66" s="172"/>
      <c r="I66" s="172"/>
      <c r="J66" s="173">
        <f>J483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98</v>
      </c>
      <c r="E67" s="172"/>
      <c r="F67" s="172"/>
      <c r="G67" s="172"/>
      <c r="H67" s="172"/>
      <c r="I67" s="172"/>
      <c r="J67" s="173">
        <f>J489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99</v>
      </c>
      <c r="E68" s="172"/>
      <c r="F68" s="172"/>
      <c r="G68" s="172"/>
      <c r="H68" s="172"/>
      <c r="I68" s="172"/>
      <c r="J68" s="173">
        <f>J517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100</v>
      </c>
      <c r="E69" s="172"/>
      <c r="F69" s="172"/>
      <c r="G69" s="172"/>
      <c r="H69" s="172"/>
      <c r="I69" s="172"/>
      <c r="J69" s="173">
        <f>J528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101</v>
      </c>
      <c r="E70" s="172"/>
      <c r="F70" s="172"/>
      <c r="G70" s="172"/>
      <c r="H70" s="172"/>
      <c r="I70" s="172"/>
      <c r="J70" s="173">
        <f>J534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3"/>
      <c r="C71" s="164"/>
      <c r="D71" s="165" t="s">
        <v>102</v>
      </c>
      <c r="E71" s="166"/>
      <c r="F71" s="166"/>
      <c r="G71" s="166"/>
      <c r="H71" s="166"/>
      <c r="I71" s="166"/>
      <c r="J71" s="167">
        <f>J551</f>
        <v>0</v>
      </c>
      <c r="K71" s="164"/>
      <c r="L71" s="168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3"/>
      <c r="C72" s="164"/>
      <c r="D72" s="165" t="s">
        <v>103</v>
      </c>
      <c r="E72" s="166"/>
      <c r="F72" s="166"/>
      <c r="G72" s="166"/>
      <c r="H72" s="166"/>
      <c r="I72" s="166"/>
      <c r="J72" s="167">
        <f>J572</f>
        <v>0</v>
      </c>
      <c r="K72" s="164"/>
      <c r="L72" s="168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2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64"/>
      <c r="J78" s="64"/>
      <c r="K78" s="64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104</v>
      </c>
      <c r="D79" s="42"/>
      <c r="E79" s="42"/>
      <c r="F79" s="42"/>
      <c r="G79" s="42"/>
      <c r="H79" s="42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58" t="str">
        <f>E7</f>
        <v>Demolice tenisového kurtu a budovy na ul.Paseky 158/3, Ostrava - Hrabůvka,p.č.1991,883/2</v>
      </c>
      <c r="F82" s="34"/>
      <c r="G82" s="34"/>
      <c r="H82" s="34"/>
      <c r="I82" s="42"/>
      <c r="J82" s="42"/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85</v>
      </c>
      <c r="D83" s="42"/>
      <c r="E83" s="42"/>
      <c r="F83" s="42"/>
      <c r="G83" s="42"/>
      <c r="H83" s="42"/>
      <c r="I83" s="42"/>
      <c r="J83" s="42"/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 xml:space="preserve">01 - Demolice </v>
      </c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2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 xml:space="preserve"> </v>
      </c>
      <c r="G86" s="42"/>
      <c r="H86" s="42"/>
      <c r="I86" s="34" t="s">
        <v>23</v>
      </c>
      <c r="J86" s="74" t="str">
        <f>IF(J12="","",J12)</f>
        <v>7. 9. 2021</v>
      </c>
      <c r="K86" s="42"/>
      <c r="L86" s="132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2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40.05" customHeight="1">
      <c r="A88" s="40"/>
      <c r="B88" s="41"/>
      <c r="C88" s="34" t="s">
        <v>25</v>
      </c>
      <c r="D88" s="42"/>
      <c r="E88" s="42"/>
      <c r="F88" s="29" t="str">
        <f>E15</f>
        <v>Statutární město Ostrava,Prokešovo nám.1803/8,OV</v>
      </c>
      <c r="G88" s="42"/>
      <c r="H88" s="42"/>
      <c r="I88" s="34" t="s">
        <v>33</v>
      </c>
      <c r="J88" s="38" t="str">
        <f>E21</f>
        <v>PROJEKTY STATIKA s.r.o., Pionýrů 839, FM</v>
      </c>
      <c r="K88" s="42"/>
      <c r="L88" s="132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31</v>
      </c>
      <c r="D89" s="42"/>
      <c r="E89" s="42"/>
      <c r="F89" s="29" t="str">
        <f>IF(E18="","",E18)</f>
        <v>Vyplň údaj</v>
      </c>
      <c r="G89" s="42"/>
      <c r="H89" s="42"/>
      <c r="I89" s="34" t="s">
        <v>36</v>
      </c>
      <c r="J89" s="38" t="str">
        <f>E24</f>
        <v xml:space="preserve"> </v>
      </c>
      <c r="K89" s="42"/>
      <c r="L89" s="132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2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75"/>
      <c r="B91" s="176"/>
      <c r="C91" s="177" t="s">
        <v>105</v>
      </c>
      <c r="D91" s="178" t="s">
        <v>58</v>
      </c>
      <c r="E91" s="178" t="s">
        <v>54</v>
      </c>
      <c r="F91" s="178" t="s">
        <v>55</v>
      </c>
      <c r="G91" s="178" t="s">
        <v>106</v>
      </c>
      <c r="H91" s="178" t="s">
        <v>107</v>
      </c>
      <c r="I91" s="178" t="s">
        <v>108</v>
      </c>
      <c r="J91" s="178" t="s">
        <v>89</v>
      </c>
      <c r="K91" s="179" t="s">
        <v>109</v>
      </c>
      <c r="L91" s="180"/>
      <c r="M91" s="94" t="s">
        <v>19</v>
      </c>
      <c r="N91" s="95" t="s">
        <v>43</v>
      </c>
      <c r="O91" s="95" t="s">
        <v>110</v>
      </c>
      <c r="P91" s="95" t="s">
        <v>111</v>
      </c>
      <c r="Q91" s="95" t="s">
        <v>112</v>
      </c>
      <c r="R91" s="95" t="s">
        <v>113</v>
      </c>
      <c r="S91" s="95" t="s">
        <v>114</v>
      </c>
      <c r="T91" s="96" t="s">
        <v>115</v>
      </c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</row>
    <row r="92" s="2" customFormat="1" ht="22.8" customHeight="1">
      <c r="A92" s="40"/>
      <c r="B92" s="41"/>
      <c r="C92" s="101" t="s">
        <v>116</v>
      </c>
      <c r="D92" s="42"/>
      <c r="E92" s="42"/>
      <c r="F92" s="42"/>
      <c r="G92" s="42"/>
      <c r="H92" s="42"/>
      <c r="I92" s="42"/>
      <c r="J92" s="181">
        <f>BK92</f>
        <v>0</v>
      </c>
      <c r="K92" s="42"/>
      <c r="L92" s="46"/>
      <c r="M92" s="97"/>
      <c r="N92" s="182"/>
      <c r="O92" s="98"/>
      <c r="P92" s="183">
        <f>P93+P482+P551+P572</f>
        <v>0</v>
      </c>
      <c r="Q92" s="98"/>
      <c r="R92" s="183">
        <f>R93+R482+R551+R572</f>
        <v>615.35038587999998</v>
      </c>
      <c r="S92" s="98"/>
      <c r="T92" s="184">
        <f>T93+T482+T551+T572</f>
        <v>707.78368999999998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72</v>
      </c>
      <c r="AU92" s="19" t="s">
        <v>90</v>
      </c>
      <c r="BK92" s="185">
        <f>BK93+BK482+BK551+BK572</f>
        <v>0</v>
      </c>
    </row>
    <row r="93" s="12" customFormat="1" ht="25.92" customHeight="1">
      <c r="A93" s="12"/>
      <c r="B93" s="186"/>
      <c r="C93" s="187"/>
      <c r="D93" s="188" t="s">
        <v>72</v>
      </c>
      <c r="E93" s="189" t="s">
        <v>117</v>
      </c>
      <c r="F93" s="189" t="s">
        <v>118</v>
      </c>
      <c r="G93" s="187"/>
      <c r="H93" s="187"/>
      <c r="I93" s="190"/>
      <c r="J93" s="191">
        <f>BK93</f>
        <v>0</v>
      </c>
      <c r="K93" s="187"/>
      <c r="L93" s="192"/>
      <c r="M93" s="193"/>
      <c r="N93" s="194"/>
      <c r="O93" s="194"/>
      <c r="P93" s="195">
        <f>P94+P290+P405+P479</f>
        <v>0</v>
      </c>
      <c r="Q93" s="194"/>
      <c r="R93" s="195">
        <f>R94+R290+R405+R479</f>
        <v>615.35038587999998</v>
      </c>
      <c r="S93" s="194"/>
      <c r="T93" s="196">
        <f>T94+T290+T405+T479</f>
        <v>706.68082200000003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81</v>
      </c>
      <c r="AT93" s="198" t="s">
        <v>72</v>
      </c>
      <c r="AU93" s="198" t="s">
        <v>73</v>
      </c>
      <c r="AY93" s="197" t="s">
        <v>119</v>
      </c>
      <c r="BK93" s="199">
        <f>BK94+BK290+BK405+BK479</f>
        <v>0</v>
      </c>
    </row>
    <row r="94" s="12" customFormat="1" ht="22.8" customHeight="1">
      <c r="A94" s="12"/>
      <c r="B94" s="186"/>
      <c r="C94" s="187"/>
      <c r="D94" s="188" t="s">
        <v>72</v>
      </c>
      <c r="E94" s="200" t="s">
        <v>81</v>
      </c>
      <c r="F94" s="200" t="s">
        <v>120</v>
      </c>
      <c r="G94" s="187"/>
      <c r="H94" s="187"/>
      <c r="I94" s="190"/>
      <c r="J94" s="201">
        <f>BK94</f>
        <v>0</v>
      </c>
      <c r="K94" s="187"/>
      <c r="L94" s="192"/>
      <c r="M94" s="193"/>
      <c r="N94" s="194"/>
      <c r="O94" s="194"/>
      <c r="P94" s="195">
        <f>SUM(P95:P289)</f>
        <v>0</v>
      </c>
      <c r="Q94" s="194"/>
      <c r="R94" s="195">
        <f>SUM(R95:R289)</f>
        <v>615.34435299999996</v>
      </c>
      <c r="S94" s="194"/>
      <c r="T94" s="196">
        <f>SUM(T95:T289)</f>
        <v>584.78695000000005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7" t="s">
        <v>81</v>
      </c>
      <c r="AT94" s="198" t="s">
        <v>72</v>
      </c>
      <c r="AU94" s="198" t="s">
        <v>81</v>
      </c>
      <c r="AY94" s="197" t="s">
        <v>119</v>
      </c>
      <c r="BK94" s="199">
        <f>SUM(BK95:BK289)</f>
        <v>0</v>
      </c>
    </row>
    <row r="95" s="2" customFormat="1" ht="24.15" customHeight="1">
      <c r="A95" s="40"/>
      <c r="B95" s="41"/>
      <c r="C95" s="202" t="s">
        <v>81</v>
      </c>
      <c r="D95" s="202" t="s">
        <v>121</v>
      </c>
      <c r="E95" s="203" t="s">
        <v>122</v>
      </c>
      <c r="F95" s="204" t="s">
        <v>123</v>
      </c>
      <c r="G95" s="205" t="s">
        <v>124</v>
      </c>
      <c r="H95" s="206">
        <v>61</v>
      </c>
      <c r="I95" s="207"/>
      <c r="J95" s="208">
        <f>ROUND(I95*H95,2)</f>
        <v>0</v>
      </c>
      <c r="K95" s="204" t="s">
        <v>125</v>
      </c>
      <c r="L95" s="46"/>
      <c r="M95" s="209" t="s">
        <v>19</v>
      </c>
      <c r="N95" s="210" t="s">
        <v>44</v>
      </c>
      <c r="O95" s="86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3" t="s">
        <v>126</v>
      </c>
      <c r="AT95" s="213" t="s">
        <v>121</v>
      </c>
      <c r="AU95" s="213" t="s">
        <v>83</v>
      </c>
      <c r="AY95" s="19" t="s">
        <v>119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9" t="s">
        <v>81</v>
      </c>
      <c r="BK95" s="214">
        <f>ROUND(I95*H95,2)</f>
        <v>0</v>
      </c>
      <c r="BL95" s="19" t="s">
        <v>126</v>
      </c>
      <c r="BM95" s="213" t="s">
        <v>127</v>
      </c>
    </row>
    <row r="96" s="2" customFormat="1">
      <c r="A96" s="40"/>
      <c r="B96" s="41"/>
      <c r="C96" s="42"/>
      <c r="D96" s="215" t="s">
        <v>128</v>
      </c>
      <c r="E96" s="42"/>
      <c r="F96" s="216" t="s">
        <v>129</v>
      </c>
      <c r="G96" s="42"/>
      <c r="H96" s="42"/>
      <c r="I96" s="217"/>
      <c r="J96" s="42"/>
      <c r="K96" s="42"/>
      <c r="L96" s="46"/>
      <c r="M96" s="218"/>
      <c r="N96" s="219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83</v>
      </c>
    </row>
    <row r="97" s="13" customFormat="1">
      <c r="A97" s="13"/>
      <c r="B97" s="220"/>
      <c r="C97" s="221"/>
      <c r="D97" s="222" t="s">
        <v>130</v>
      </c>
      <c r="E97" s="223" t="s">
        <v>19</v>
      </c>
      <c r="F97" s="224" t="s">
        <v>131</v>
      </c>
      <c r="G97" s="221"/>
      <c r="H97" s="223" t="s">
        <v>19</v>
      </c>
      <c r="I97" s="225"/>
      <c r="J97" s="221"/>
      <c r="K97" s="221"/>
      <c r="L97" s="226"/>
      <c r="M97" s="227"/>
      <c r="N97" s="228"/>
      <c r="O97" s="228"/>
      <c r="P97" s="228"/>
      <c r="Q97" s="228"/>
      <c r="R97" s="228"/>
      <c r="S97" s="228"/>
      <c r="T97" s="22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0" t="s">
        <v>130</v>
      </c>
      <c r="AU97" s="230" t="s">
        <v>83</v>
      </c>
      <c r="AV97" s="13" t="s">
        <v>81</v>
      </c>
      <c r="AW97" s="13" t="s">
        <v>35</v>
      </c>
      <c r="AX97" s="13" t="s">
        <v>73</v>
      </c>
      <c r="AY97" s="230" t="s">
        <v>119</v>
      </c>
    </row>
    <row r="98" s="13" customFormat="1">
      <c r="A98" s="13"/>
      <c r="B98" s="220"/>
      <c r="C98" s="221"/>
      <c r="D98" s="222" t="s">
        <v>130</v>
      </c>
      <c r="E98" s="223" t="s">
        <v>19</v>
      </c>
      <c r="F98" s="224" t="s">
        <v>132</v>
      </c>
      <c r="G98" s="221"/>
      <c r="H98" s="223" t="s">
        <v>19</v>
      </c>
      <c r="I98" s="225"/>
      <c r="J98" s="221"/>
      <c r="K98" s="221"/>
      <c r="L98" s="226"/>
      <c r="M98" s="227"/>
      <c r="N98" s="228"/>
      <c r="O98" s="228"/>
      <c r="P98" s="228"/>
      <c r="Q98" s="228"/>
      <c r="R98" s="228"/>
      <c r="S98" s="228"/>
      <c r="T98" s="22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0" t="s">
        <v>130</v>
      </c>
      <c r="AU98" s="230" t="s">
        <v>83</v>
      </c>
      <c r="AV98" s="13" t="s">
        <v>81</v>
      </c>
      <c r="AW98" s="13" t="s">
        <v>35</v>
      </c>
      <c r="AX98" s="13" t="s">
        <v>73</v>
      </c>
      <c r="AY98" s="230" t="s">
        <v>119</v>
      </c>
    </row>
    <row r="99" s="14" customFormat="1">
      <c r="A99" s="14"/>
      <c r="B99" s="231"/>
      <c r="C99" s="232"/>
      <c r="D99" s="222" t="s">
        <v>130</v>
      </c>
      <c r="E99" s="233" t="s">
        <v>19</v>
      </c>
      <c r="F99" s="234" t="s">
        <v>126</v>
      </c>
      <c r="G99" s="232"/>
      <c r="H99" s="235">
        <v>4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130</v>
      </c>
      <c r="AU99" s="241" t="s">
        <v>83</v>
      </c>
      <c r="AV99" s="14" t="s">
        <v>83</v>
      </c>
      <c r="AW99" s="14" t="s">
        <v>35</v>
      </c>
      <c r="AX99" s="14" t="s">
        <v>73</v>
      </c>
      <c r="AY99" s="241" t="s">
        <v>119</v>
      </c>
    </row>
    <row r="100" s="14" customFormat="1">
      <c r="A100" s="14"/>
      <c r="B100" s="231"/>
      <c r="C100" s="232"/>
      <c r="D100" s="222" t="s">
        <v>130</v>
      </c>
      <c r="E100" s="233" t="s">
        <v>19</v>
      </c>
      <c r="F100" s="234" t="s">
        <v>133</v>
      </c>
      <c r="G100" s="232"/>
      <c r="H100" s="235">
        <v>41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130</v>
      </c>
      <c r="AU100" s="241" t="s">
        <v>83</v>
      </c>
      <c r="AV100" s="14" t="s">
        <v>83</v>
      </c>
      <c r="AW100" s="14" t="s">
        <v>35</v>
      </c>
      <c r="AX100" s="14" t="s">
        <v>73</v>
      </c>
      <c r="AY100" s="241" t="s">
        <v>119</v>
      </c>
    </row>
    <row r="101" s="14" customFormat="1">
      <c r="A101" s="14"/>
      <c r="B101" s="231"/>
      <c r="C101" s="232"/>
      <c r="D101" s="222" t="s">
        <v>130</v>
      </c>
      <c r="E101" s="233" t="s">
        <v>19</v>
      </c>
      <c r="F101" s="234" t="s">
        <v>134</v>
      </c>
      <c r="G101" s="232"/>
      <c r="H101" s="235">
        <v>10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83</v>
      </c>
      <c r="AV101" s="14" t="s">
        <v>83</v>
      </c>
      <c r="AW101" s="14" t="s">
        <v>35</v>
      </c>
      <c r="AX101" s="14" t="s">
        <v>73</v>
      </c>
      <c r="AY101" s="241" t="s">
        <v>119</v>
      </c>
    </row>
    <row r="102" s="13" customFormat="1">
      <c r="A102" s="13"/>
      <c r="B102" s="220"/>
      <c r="C102" s="221"/>
      <c r="D102" s="222" t="s">
        <v>130</v>
      </c>
      <c r="E102" s="223" t="s">
        <v>19</v>
      </c>
      <c r="F102" s="224" t="s">
        <v>135</v>
      </c>
      <c r="G102" s="221"/>
      <c r="H102" s="223" t="s">
        <v>19</v>
      </c>
      <c r="I102" s="225"/>
      <c r="J102" s="221"/>
      <c r="K102" s="221"/>
      <c r="L102" s="226"/>
      <c r="M102" s="227"/>
      <c r="N102" s="228"/>
      <c r="O102" s="228"/>
      <c r="P102" s="228"/>
      <c r="Q102" s="228"/>
      <c r="R102" s="228"/>
      <c r="S102" s="228"/>
      <c r="T102" s="229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0" t="s">
        <v>130</v>
      </c>
      <c r="AU102" s="230" t="s">
        <v>83</v>
      </c>
      <c r="AV102" s="13" t="s">
        <v>81</v>
      </c>
      <c r="AW102" s="13" t="s">
        <v>35</v>
      </c>
      <c r="AX102" s="13" t="s">
        <v>73</v>
      </c>
      <c r="AY102" s="230" t="s">
        <v>119</v>
      </c>
    </row>
    <row r="103" s="14" customFormat="1">
      <c r="A103" s="14"/>
      <c r="B103" s="231"/>
      <c r="C103" s="232"/>
      <c r="D103" s="222" t="s">
        <v>130</v>
      </c>
      <c r="E103" s="233" t="s">
        <v>19</v>
      </c>
      <c r="F103" s="234" t="s">
        <v>136</v>
      </c>
      <c r="G103" s="232"/>
      <c r="H103" s="235">
        <v>5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130</v>
      </c>
      <c r="AU103" s="241" t="s">
        <v>83</v>
      </c>
      <c r="AV103" s="14" t="s">
        <v>83</v>
      </c>
      <c r="AW103" s="14" t="s">
        <v>35</v>
      </c>
      <c r="AX103" s="14" t="s">
        <v>73</v>
      </c>
      <c r="AY103" s="241" t="s">
        <v>119</v>
      </c>
    </row>
    <row r="104" s="14" customFormat="1">
      <c r="A104" s="14"/>
      <c r="B104" s="231"/>
      <c r="C104" s="232"/>
      <c r="D104" s="222" t="s">
        <v>130</v>
      </c>
      <c r="E104" s="233" t="s">
        <v>19</v>
      </c>
      <c r="F104" s="234" t="s">
        <v>81</v>
      </c>
      <c r="G104" s="232"/>
      <c r="H104" s="235">
        <v>1</v>
      </c>
      <c r="I104" s="236"/>
      <c r="J104" s="232"/>
      <c r="K104" s="232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130</v>
      </c>
      <c r="AU104" s="241" t="s">
        <v>83</v>
      </c>
      <c r="AV104" s="14" t="s">
        <v>83</v>
      </c>
      <c r="AW104" s="14" t="s">
        <v>35</v>
      </c>
      <c r="AX104" s="14" t="s">
        <v>73</v>
      </c>
      <c r="AY104" s="241" t="s">
        <v>119</v>
      </c>
    </row>
    <row r="105" s="15" customFormat="1">
      <c r="A105" s="15"/>
      <c r="B105" s="242"/>
      <c r="C105" s="243"/>
      <c r="D105" s="222" t="s">
        <v>130</v>
      </c>
      <c r="E105" s="244" t="s">
        <v>19</v>
      </c>
      <c r="F105" s="245" t="s">
        <v>137</v>
      </c>
      <c r="G105" s="243"/>
      <c r="H105" s="246">
        <v>61</v>
      </c>
      <c r="I105" s="247"/>
      <c r="J105" s="243"/>
      <c r="K105" s="243"/>
      <c r="L105" s="248"/>
      <c r="M105" s="249"/>
      <c r="N105" s="250"/>
      <c r="O105" s="250"/>
      <c r="P105" s="250"/>
      <c r="Q105" s="250"/>
      <c r="R105" s="250"/>
      <c r="S105" s="250"/>
      <c r="T105" s="251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2" t="s">
        <v>130</v>
      </c>
      <c r="AU105" s="252" t="s">
        <v>83</v>
      </c>
      <c r="AV105" s="15" t="s">
        <v>126</v>
      </c>
      <c r="AW105" s="15" t="s">
        <v>35</v>
      </c>
      <c r="AX105" s="15" t="s">
        <v>81</v>
      </c>
      <c r="AY105" s="252" t="s">
        <v>119</v>
      </c>
    </row>
    <row r="106" s="2" customFormat="1" ht="21.75" customHeight="1">
      <c r="A106" s="40"/>
      <c r="B106" s="41"/>
      <c r="C106" s="202" t="s">
        <v>83</v>
      </c>
      <c r="D106" s="202" t="s">
        <v>121</v>
      </c>
      <c r="E106" s="203" t="s">
        <v>138</v>
      </c>
      <c r="F106" s="204" t="s">
        <v>139</v>
      </c>
      <c r="G106" s="205" t="s">
        <v>124</v>
      </c>
      <c r="H106" s="206">
        <v>61</v>
      </c>
      <c r="I106" s="207"/>
      <c r="J106" s="208">
        <f>ROUND(I106*H106,2)</f>
        <v>0</v>
      </c>
      <c r="K106" s="204" t="s">
        <v>125</v>
      </c>
      <c r="L106" s="46"/>
      <c r="M106" s="209" t="s">
        <v>19</v>
      </c>
      <c r="N106" s="210" t="s">
        <v>44</v>
      </c>
      <c r="O106" s="86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3" t="s">
        <v>126</v>
      </c>
      <c r="AT106" s="213" t="s">
        <v>121</v>
      </c>
      <c r="AU106" s="213" t="s">
        <v>83</v>
      </c>
      <c r="AY106" s="19" t="s">
        <v>119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9" t="s">
        <v>81</v>
      </c>
      <c r="BK106" s="214">
        <f>ROUND(I106*H106,2)</f>
        <v>0</v>
      </c>
      <c r="BL106" s="19" t="s">
        <v>126</v>
      </c>
      <c r="BM106" s="213" t="s">
        <v>140</v>
      </c>
    </row>
    <row r="107" s="2" customFormat="1">
      <c r="A107" s="40"/>
      <c r="B107" s="41"/>
      <c r="C107" s="42"/>
      <c r="D107" s="215" t="s">
        <v>128</v>
      </c>
      <c r="E107" s="42"/>
      <c r="F107" s="216" t="s">
        <v>141</v>
      </c>
      <c r="G107" s="42"/>
      <c r="H107" s="42"/>
      <c r="I107" s="217"/>
      <c r="J107" s="42"/>
      <c r="K107" s="42"/>
      <c r="L107" s="46"/>
      <c r="M107" s="218"/>
      <c r="N107" s="219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128</v>
      </c>
      <c r="AU107" s="19" t="s">
        <v>83</v>
      </c>
    </row>
    <row r="108" s="13" customFormat="1">
      <c r="A108" s="13"/>
      <c r="B108" s="220"/>
      <c r="C108" s="221"/>
      <c r="D108" s="222" t="s">
        <v>130</v>
      </c>
      <c r="E108" s="223" t="s">
        <v>19</v>
      </c>
      <c r="F108" s="224" t="s">
        <v>131</v>
      </c>
      <c r="G108" s="221"/>
      <c r="H108" s="223" t="s">
        <v>19</v>
      </c>
      <c r="I108" s="225"/>
      <c r="J108" s="221"/>
      <c r="K108" s="221"/>
      <c r="L108" s="226"/>
      <c r="M108" s="227"/>
      <c r="N108" s="228"/>
      <c r="O108" s="228"/>
      <c r="P108" s="228"/>
      <c r="Q108" s="228"/>
      <c r="R108" s="228"/>
      <c r="S108" s="228"/>
      <c r="T108" s="22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0" t="s">
        <v>130</v>
      </c>
      <c r="AU108" s="230" t="s">
        <v>83</v>
      </c>
      <c r="AV108" s="13" t="s">
        <v>81</v>
      </c>
      <c r="AW108" s="13" t="s">
        <v>35</v>
      </c>
      <c r="AX108" s="13" t="s">
        <v>73</v>
      </c>
      <c r="AY108" s="230" t="s">
        <v>119</v>
      </c>
    </row>
    <row r="109" s="13" customFormat="1">
      <c r="A109" s="13"/>
      <c r="B109" s="220"/>
      <c r="C109" s="221"/>
      <c r="D109" s="222" t="s">
        <v>130</v>
      </c>
      <c r="E109" s="223" t="s">
        <v>19</v>
      </c>
      <c r="F109" s="224" t="s">
        <v>132</v>
      </c>
      <c r="G109" s="221"/>
      <c r="H109" s="223" t="s">
        <v>19</v>
      </c>
      <c r="I109" s="225"/>
      <c r="J109" s="221"/>
      <c r="K109" s="221"/>
      <c r="L109" s="226"/>
      <c r="M109" s="227"/>
      <c r="N109" s="228"/>
      <c r="O109" s="228"/>
      <c r="P109" s="228"/>
      <c r="Q109" s="228"/>
      <c r="R109" s="228"/>
      <c r="S109" s="228"/>
      <c r="T109" s="229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0" t="s">
        <v>130</v>
      </c>
      <c r="AU109" s="230" t="s">
        <v>83</v>
      </c>
      <c r="AV109" s="13" t="s">
        <v>81</v>
      </c>
      <c r="AW109" s="13" t="s">
        <v>35</v>
      </c>
      <c r="AX109" s="13" t="s">
        <v>73</v>
      </c>
      <c r="AY109" s="230" t="s">
        <v>119</v>
      </c>
    </row>
    <row r="110" s="14" customFormat="1">
      <c r="A110" s="14"/>
      <c r="B110" s="231"/>
      <c r="C110" s="232"/>
      <c r="D110" s="222" t="s">
        <v>130</v>
      </c>
      <c r="E110" s="233" t="s">
        <v>19</v>
      </c>
      <c r="F110" s="234" t="s">
        <v>126</v>
      </c>
      <c r="G110" s="232"/>
      <c r="H110" s="235">
        <v>4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130</v>
      </c>
      <c r="AU110" s="241" t="s">
        <v>83</v>
      </c>
      <c r="AV110" s="14" t="s">
        <v>83</v>
      </c>
      <c r="AW110" s="14" t="s">
        <v>35</v>
      </c>
      <c r="AX110" s="14" t="s">
        <v>73</v>
      </c>
      <c r="AY110" s="241" t="s">
        <v>119</v>
      </c>
    </row>
    <row r="111" s="14" customFormat="1">
      <c r="A111" s="14"/>
      <c r="B111" s="231"/>
      <c r="C111" s="232"/>
      <c r="D111" s="222" t="s">
        <v>130</v>
      </c>
      <c r="E111" s="233" t="s">
        <v>19</v>
      </c>
      <c r="F111" s="234" t="s">
        <v>133</v>
      </c>
      <c r="G111" s="232"/>
      <c r="H111" s="235">
        <v>41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130</v>
      </c>
      <c r="AU111" s="241" t="s">
        <v>83</v>
      </c>
      <c r="AV111" s="14" t="s">
        <v>83</v>
      </c>
      <c r="AW111" s="14" t="s">
        <v>35</v>
      </c>
      <c r="AX111" s="14" t="s">
        <v>73</v>
      </c>
      <c r="AY111" s="241" t="s">
        <v>119</v>
      </c>
    </row>
    <row r="112" s="14" customFormat="1">
      <c r="A112" s="14"/>
      <c r="B112" s="231"/>
      <c r="C112" s="232"/>
      <c r="D112" s="222" t="s">
        <v>130</v>
      </c>
      <c r="E112" s="233" t="s">
        <v>19</v>
      </c>
      <c r="F112" s="234" t="s">
        <v>134</v>
      </c>
      <c r="G112" s="232"/>
      <c r="H112" s="235">
        <v>10</v>
      </c>
      <c r="I112" s="236"/>
      <c r="J112" s="232"/>
      <c r="K112" s="232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130</v>
      </c>
      <c r="AU112" s="241" t="s">
        <v>83</v>
      </c>
      <c r="AV112" s="14" t="s">
        <v>83</v>
      </c>
      <c r="AW112" s="14" t="s">
        <v>35</v>
      </c>
      <c r="AX112" s="14" t="s">
        <v>73</v>
      </c>
      <c r="AY112" s="241" t="s">
        <v>119</v>
      </c>
    </row>
    <row r="113" s="13" customFormat="1">
      <c r="A113" s="13"/>
      <c r="B113" s="220"/>
      <c r="C113" s="221"/>
      <c r="D113" s="222" t="s">
        <v>130</v>
      </c>
      <c r="E113" s="223" t="s">
        <v>19</v>
      </c>
      <c r="F113" s="224" t="s">
        <v>135</v>
      </c>
      <c r="G113" s="221"/>
      <c r="H113" s="223" t="s">
        <v>19</v>
      </c>
      <c r="I113" s="225"/>
      <c r="J113" s="221"/>
      <c r="K113" s="221"/>
      <c r="L113" s="226"/>
      <c r="M113" s="227"/>
      <c r="N113" s="228"/>
      <c r="O113" s="228"/>
      <c r="P113" s="228"/>
      <c r="Q113" s="228"/>
      <c r="R113" s="228"/>
      <c r="S113" s="228"/>
      <c r="T113" s="229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0" t="s">
        <v>130</v>
      </c>
      <c r="AU113" s="230" t="s">
        <v>83</v>
      </c>
      <c r="AV113" s="13" t="s">
        <v>81</v>
      </c>
      <c r="AW113" s="13" t="s">
        <v>35</v>
      </c>
      <c r="AX113" s="13" t="s">
        <v>73</v>
      </c>
      <c r="AY113" s="230" t="s">
        <v>119</v>
      </c>
    </row>
    <row r="114" s="14" customFormat="1">
      <c r="A114" s="14"/>
      <c r="B114" s="231"/>
      <c r="C114" s="232"/>
      <c r="D114" s="222" t="s">
        <v>130</v>
      </c>
      <c r="E114" s="233" t="s">
        <v>19</v>
      </c>
      <c r="F114" s="234" t="s">
        <v>136</v>
      </c>
      <c r="G114" s="232"/>
      <c r="H114" s="235">
        <v>5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130</v>
      </c>
      <c r="AU114" s="241" t="s">
        <v>83</v>
      </c>
      <c r="AV114" s="14" t="s">
        <v>83</v>
      </c>
      <c r="AW114" s="14" t="s">
        <v>35</v>
      </c>
      <c r="AX114" s="14" t="s">
        <v>73</v>
      </c>
      <c r="AY114" s="241" t="s">
        <v>119</v>
      </c>
    </row>
    <row r="115" s="14" customFormat="1">
      <c r="A115" s="14"/>
      <c r="B115" s="231"/>
      <c r="C115" s="232"/>
      <c r="D115" s="222" t="s">
        <v>130</v>
      </c>
      <c r="E115" s="233" t="s">
        <v>19</v>
      </c>
      <c r="F115" s="234" t="s">
        <v>81</v>
      </c>
      <c r="G115" s="232"/>
      <c r="H115" s="235">
        <v>1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130</v>
      </c>
      <c r="AU115" s="241" t="s">
        <v>83</v>
      </c>
      <c r="AV115" s="14" t="s">
        <v>83</v>
      </c>
      <c r="AW115" s="14" t="s">
        <v>35</v>
      </c>
      <c r="AX115" s="14" t="s">
        <v>73</v>
      </c>
      <c r="AY115" s="241" t="s">
        <v>119</v>
      </c>
    </row>
    <row r="116" s="15" customFormat="1">
      <c r="A116" s="15"/>
      <c r="B116" s="242"/>
      <c r="C116" s="243"/>
      <c r="D116" s="222" t="s">
        <v>130</v>
      </c>
      <c r="E116" s="244" t="s">
        <v>19</v>
      </c>
      <c r="F116" s="245" t="s">
        <v>137</v>
      </c>
      <c r="G116" s="243"/>
      <c r="H116" s="246">
        <v>61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2" t="s">
        <v>130</v>
      </c>
      <c r="AU116" s="252" t="s">
        <v>83</v>
      </c>
      <c r="AV116" s="15" t="s">
        <v>126</v>
      </c>
      <c r="AW116" s="15" t="s">
        <v>35</v>
      </c>
      <c r="AX116" s="15" t="s">
        <v>81</v>
      </c>
      <c r="AY116" s="252" t="s">
        <v>119</v>
      </c>
    </row>
    <row r="117" s="2" customFormat="1" ht="37.8" customHeight="1">
      <c r="A117" s="40"/>
      <c r="B117" s="41"/>
      <c r="C117" s="202" t="s">
        <v>142</v>
      </c>
      <c r="D117" s="202" t="s">
        <v>121</v>
      </c>
      <c r="E117" s="203" t="s">
        <v>143</v>
      </c>
      <c r="F117" s="204" t="s">
        <v>144</v>
      </c>
      <c r="G117" s="205" t="s">
        <v>145</v>
      </c>
      <c r="H117" s="206">
        <v>49.575000000000003</v>
      </c>
      <c r="I117" s="207"/>
      <c r="J117" s="208">
        <f>ROUND(I117*H117,2)</f>
        <v>0</v>
      </c>
      <c r="K117" s="204" t="s">
        <v>125</v>
      </c>
      <c r="L117" s="46"/>
      <c r="M117" s="209" t="s">
        <v>19</v>
      </c>
      <c r="N117" s="210" t="s">
        <v>44</v>
      </c>
      <c r="O117" s="86"/>
      <c r="P117" s="211">
        <f>O117*H117</f>
        <v>0</v>
      </c>
      <c r="Q117" s="211">
        <v>0</v>
      </c>
      <c r="R117" s="211">
        <f>Q117*H117</f>
        <v>0</v>
      </c>
      <c r="S117" s="211">
        <v>0.26000000000000001</v>
      </c>
      <c r="T117" s="212">
        <f>S117*H117</f>
        <v>12.889500000000002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126</v>
      </c>
      <c r="AT117" s="213" t="s">
        <v>121</v>
      </c>
      <c r="AU117" s="213" t="s">
        <v>83</v>
      </c>
      <c r="AY117" s="19" t="s">
        <v>119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81</v>
      </c>
      <c r="BK117" s="214">
        <f>ROUND(I117*H117,2)</f>
        <v>0</v>
      </c>
      <c r="BL117" s="19" t="s">
        <v>126</v>
      </c>
      <c r="BM117" s="213" t="s">
        <v>146</v>
      </c>
    </row>
    <row r="118" s="2" customFormat="1">
      <c r="A118" s="40"/>
      <c r="B118" s="41"/>
      <c r="C118" s="42"/>
      <c r="D118" s="215" t="s">
        <v>128</v>
      </c>
      <c r="E118" s="42"/>
      <c r="F118" s="216" t="s">
        <v>147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128</v>
      </c>
      <c r="AU118" s="19" t="s">
        <v>83</v>
      </c>
    </row>
    <row r="119" s="13" customFormat="1">
      <c r="A119" s="13"/>
      <c r="B119" s="220"/>
      <c r="C119" s="221"/>
      <c r="D119" s="222" t="s">
        <v>130</v>
      </c>
      <c r="E119" s="223" t="s">
        <v>19</v>
      </c>
      <c r="F119" s="224" t="s">
        <v>131</v>
      </c>
      <c r="G119" s="221"/>
      <c r="H119" s="223" t="s">
        <v>19</v>
      </c>
      <c r="I119" s="225"/>
      <c r="J119" s="221"/>
      <c r="K119" s="221"/>
      <c r="L119" s="226"/>
      <c r="M119" s="227"/>
      <c r="N119" s="228"/>
      <c r="O119" s="228"/>
      <c r="P119" s="228"/>
      <c r="Q119" s="228"/>
      <c r="R119" s="228"/>
      <c r="S119" s="228"/>
      <c r="T119" s="22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0" t="s">
        <v>130</v>
      </c>
      <c r="AU119" s="230" t="s">
        <v>83</v>
      </c>
      <c r="AV119" s="13" t="s">
        <v>81</v>
      </c>
      <c r="AW119" s="13" t="s">
        <v>35</v>
      </c>
      <c r="AX119" s="13" t="s">
        <v>73</v>
      </c>
      <c r="AY119" s="230" t="s">
        <v>119</v>
      </c>
    </row>
    <row r="120" s="14" customFormat="1">
      <c r="A120" s="14"/>
      <c r="B120" s="231"/>
      <c r="C120" s="232"/>
      <c r="D120" s="222" t="s">
        <v>130</v>
      </c>
      <c r="E120" s="233" t="s">
        <v>19</v>
      </c>
      <c r="F120" s="234" t="s">
        <v>148</v>
      </c>
      <c r="G120" s="232"/>
      <c r="H120" s="235">
        <v>28.350000000000001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130</v>
      </c>
      <c r="AU120" s="241" t="s">
        <v>83</v>
      </c>
      <c r="AV120" s="14" t="s">
        <v>83</v>
      </c>
      <c r="AW120" s="14" t="s">
        <v>35</v>
      </c>
      <c r="AX120" s="14" t="s">
        <v>73</v>
      </c>
      <c r="AY120" s="241" t="s">
        <v>119</v>
      </c>
    </row>
    <row r="121" s="14" customFormat="1">
      <c r="A121" s="14"/>
      <c r="B121" s="231"/>
      <c r="C121" s="232"/>
      <c r="D121" s="222" t="s">
        <v>130</v>
      </c>
      <c r="E121" s="233" t="s">
        <v>19</v>
      </c>
      <c r="F121" s="234" t="s">
        <v>149</v>
      </c>
      <c r="G121" s="232"/>
      <c r="H121" s="235">
        <v>7.4249999999999998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130</v>
      </c>
      <c r="AU121" s="241" t="s">
        <v>83</v>
      </c>
      <c r="AV121" s="14" t="s">
        <v>83</v>
      </c>
      <c r="AW121" s="14" t="s">
        <v>35</v>
      </c>
      <c r="AX121" s="14" t="s">
        <v>73</v>
      </c>
      <c r="AY121" s="241" t="s">
        <v>119</v>
      </c>
    </row>
    <row r="122" s="14" customFormat="1">
      <c r="A122" s="14"/>
      <c r="B122" s="231"/>
      <c r="C122" s="232"/>
      <c r="D122" s="222" t="s">
        <v>130</v>
      </c>
      <c r="E122" s="233" t="s">
        <v>19</v>
      </c>
      <c r="F122" s="234" t="s">
        <v>150</v>
      </c>
      <c r="G122" s="232"/>
      <c r="H122" s="235">
        <v>13.800000000000001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130</v>
      </c>
      <c r="AU122" s="241" t="s">
        <v>83</v>
      </c>
      <c r="AV122" s="14" t="s">
        <v>83</v>
      </c>
      <c r="AW122" s="14" t="s">
        <v>35</v>
      </c>
      <c r="AX122" s="14" t="s">
        <v>73</v>
      </c>
      <c r="AY122" s="241" t="s">
        <v>119</v>
      </c>
    </row>
    <row r="123" s="15" customFormat="1">
      <c r="A123" s="15"/>
      <c r="B123" s="242"/>
      <c r="C123" s="243"/>
      <c r="D123" s="222" t="s">
        <v>130</v>
      </c>
      <c r="E123" s="244" t="s">
        <v>19</v>
      </c>
      <c r="F123" s="245" t="s">
        <v>137</v>
      </c>
      <c r="G123" s="243"/>
      <c r="H123" s="246">
        <v>49.575000000000003</v>
      </c>
      <c r="I123" s="247"/>
      <c r="J123" s="243"/>
      <c r="K123" s="243"/>
      <c r="L123" s="248"/>
      <c r="M123" s="249"/>
      <c r="N123" s="250"/>
      <c r="O123" s="250"/>
      <c r="P123" s="250"/>
      <c r="Q123" s="250"/>
      <c r="R123" s="250"/>
      <c r="S123" s="250"/>
      <c r="T123" s="251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2" t="s">
        <v>130</v>
      </c>
      <c r="AU123" s="252" t="s">
        <v>83</v>
      </c>
      <c r="AV123" s="15" t="s">
        <v>126</v>
      </c>
      <c r="AW123" s="15" t="s">
        <v>35</v>
      </c>
      <c r="AX123" s="15" t="s">
        <v>81</v>
      </c>
      <c r="AY123" s="252" t="s">
        <v>119</v>
      </c>
    </row>
    <row r="124" s="2" customFormat="1" ht="37.8" customHeight="1">
      <c r="A124" s="40"/>
      <c r="B124" s="41"/>
      <c r="C124" s="202" t="s">
        <v>126</v>
      </c>
      <c r="D124" s="202" t="s">
        <v>121</v>
      </c>
      <c r="E124" s="203" t="s">
        <v>151</v>
      </c>
      <c r="F124" s="204" t="s">
        <v>152</v>
      </c>
      <c r="G124" s="205" t="s">
        <v>145</v>
      </c>
      <c r="H124" s="206">
        <v>99.450000000000003</v>
      </c>
      <c r="I124" s="207"/>
      <c r="J124" s="208">
        <f>ROUND(I124*H124,2)</f>
        <v>0</v>
      </c>
      <c r="K124" s="204" t="s">
        <v>125</v>
      </c>
      <c r="L124" s="46"/>
      <c r="M124" s="209" t="s">
        <v>19</v>
      </c>
      <c r="N124" s="210" t="s">
        <v>44</v>
      </c>
      <c r="O124" s="86"/>
      <c r="P124" s="211">
        <f>O124*H124</f>
        <v>0</v>
      </c>
      <c r="Q124" s="211">
        <v>0</v>
      </c>
      <c r="R124" s="211">
        <f>Q124*H124</f>
        <v>0</v>
      </c>
      <c r="S124" s="211">
        <v>0.33000000000000002</v>
      </c>
      <c r="T124" s="212">
        <f>S124*H124</f>
        <v>32.8185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3" t="s">
        <v>126</v>
      </c>
      <c r="AT124" s="213" t="s">
        <v>121</v>
      </c>
      <c r="AU124" s="213" t="s">
        <v>83</v>
      </c>
      <c r="AY124" s="19" t="s">
        <v>119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9" t="s">
        <v>81</v>
      </c>
      <c r="BK124" s="214">
        <f>ROUND(I124*H124,2)</f>
        <v>0</v>
      </c>
      <c r="BL124" s="19" t="s">
        <v>126</v>
      </c>
      <c r="BM124" s="213" t="s">
        <v>153</v>
      </c>
    </row>
    <row r="125" s="2" customFormat="1">
      <c r="A125" s="40"/>
      <c r="B125" s="41"/>
      <c r="C125" s="42"/>
      <c r="D125" s="215" t="s">
        <v>128</v>
      </c>
      <c r="E125" s="42"/>
      <c r="F125" s="216" t="s">
        <v>154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128</v>
      </c>
      <c r="AU125" s="19" t="s">
        <v>83</v>
      </c>
    </row>
    <row r="126" s="13" customFormat="1">
      <c r="A126" s="13"/>
      <c r="B126" s="220"/>
      <c r="C126" s="221"/>
      <c r="D126" s="222" t="s">
        <v>130</v>
      </c>
      <c r="E126" s="223" t="s">
        <v>19</v>
      </c>
      <c r="F126" s="224" t="s">
        <v>131</v>
      </c>
      <c r="G126" s="221"/>
      <c r="H126" s="223" t="s">
        <v>19</v>
      </c>
      <c r="I126" s="225"/>
      <c r="J126" s="221"/>
      <c r="K126" s="221"/>
      <c r="L126" s="226"/>
      <c r="M126" s="227"/>
      <c r="N126" s="228"/>
      <c r="O126" s="228"/>
      <c r="P126" s="228"/>
      <c r="Q126" s="228"/>
      <c r="R126" s="228"/>
      <c r="S126" s="228"/>
      <c r="T126" s="22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0" t="s">
        <v>130</v>
      </c>
      <c r="AU126" s="230" t="s">
        <v>83</v>
      </c>
      <c r="AV126" s="13" t="s">
        <v>81</v>
      </c>
      <c r="AW126" s="13" t="s">
        <v>35</v>
      </c>
      <c r="AX126" s="13" t="s">
        <v>73</v>
      </c>
      <c r="AY126" s="230" t="s">
        <v>119</v>
      </c>
    </row>
    <row r="127" s="14" customFormat="1">
      <c r="A127" s="14"/>
      <c r="B127" s="231"/>
      <c r="C127" s="232"/>
      <c r="D127" s="222" t="s">
        <v>130</v>
      </c>
      <c r="E127" s="233" t="s">
        <v>19</v>
      </c>
      <c r="F127" s="234" t="s">
        <v>155</v>
      </c>
      <c r="G127" s="232"/>
      <c r="H127" s="235">
        <v>88.200000000000003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130</v>
      </c>
      <c r="AU127" s="241" t="s">
        <v>83</v>
      </c>
      <c r="AV127" s="14" t="s">
        <v>83</v>
      </c>
      <c r="AW127" s="14" t="s">
        <v>35</v>
      </c>
      <c r="AX127" s="14" t="s">
        <v>73</v>
      </c>
      <c r="AY127" s="241" t="s">
        <v>119</v>
      </c>
    </row>
    <row r="128" s="14" customFormat="1">
      <c r="A128" s="14"/>
      <c r="B128" s="231"/>
      <c r="C128" s="232"/>
      <c r="D128" s="222" t="s">
        <v>130</v>
      </c>
      <c r="E128" s="233" t="s">
        <v>19</v>
      </c>
      <c r="F128" s="234" t="s">
        <v>156</v>
      </c>
      <c r="G128" s="232"/>
      <c r="H128" s="235">
        <v>11.25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130</v>
      </c>
      <c r="AU128" s="241" t="s">
        <v>83</v>
      </c>
      <c r="AV128" s="14" t="s">
        <v>83</v>
      </c>
      <c r="AW128" s="14" t="s">
        <v>35</v>
      </c>
      <c r="AX128" s="14" t="s">
        <v>73</v>
      </c>
      <c r="AY128" s="241" t="s">
        <v>119</v>
      </c>
    </row>
    <row r="129" s="15" customFormat="1">
      <c r="A129" s="15"/>
      <c r="B129" s="242"/>
      <c r="C129" s="243"/>
      <c r="D129" s="222" t="s">
        <v>130</v>
      </c>
      <c r="E129" s="244" t="s">
        <v>19</v>
      </c>
      <c r="F129" s="245" t="s">
        <v>137</v>
      </c>
      <c r="G129" s="243"/>
      <c r="H129" s="246">
        <v>99.450000000000003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2" t="s">
        <v>130</v>
      </c>
      <c r="AU129" s="252" t="s">
        <v>83</v>
      </c>
      <c r="AV129" s="15" t="s">
        <v>126</v>
      </c>
      <c r="AW129" s="15" t="s">
        <v>35</v>
      </c>
      <c r="AX129" s="15" t="s">
        <v>81</v>
      </c>
      <c r="AY129" s="252" t="s">
        <v>119</v>
      </c>
    </row>
    <row r="130" s="2" customFormat="1" ht="37.8" customHeight="1">
      <c r="A130" s="40"/>
      <c r="B130" s="41"/>
      <c r="C130" s="202" t="s">
        <v>136</v>
      </c>
      <c r="D130" s="202" t="s">
        <v>121</v>
      </c>
      <c r="E130" s="203" t="s">
        <v>157</v>
      </c>
      <c r="F130" s="204" t="s">
        <v>158</v>
      </c>
      <c r="G130" s="205" t="s">
        <v>145</v>
      </c>
      <c r="H130" s="206">
        <v>776.80499999999995</v>
      </c>
      <c r="I130" s="207"/>
      <c r="J130" s="208">
        <f>ROUND(I130*H130,2)</f>
        <v>0</v>
      </c>
      <c r="K130" s="204" t="s">
        <v>125</v>
      </c>
      <c r="L130" s="46"/>
      <c r="M130" s="209" t="s">
        <v>19</v>
      </c>
      <c r="N130" s="210" t="s">
        <v>44</v>
      </c>
      <c r="O130" s="86"/>
      <c r="P130" s="211">
        <f>O130*H130</f>
        <v>0</v>
      </c>
      <c r="Q130" s="211">
        <v>0</v>
      </c>
      <c r="R130" s="211">
        <f>Q130*H130</f>
        <v>0</v>
      </c>
      <c r="S130" s="211">
        <v>0.44</v>
      </c>
      <c r="T130" s="212">
        <f>S130*H130</f>
        <v>341.79419999999999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126</v>
      </c>
      <c r="AT130" s="213" t="s">
        <v>121</v>
      </c>
      <c r="AU130" s="213" t="s">
        <v>83</v>
      </c>
      <c r="AY130" s="19" t="s">
        <v>119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81</v>
      </c>
      <c r="BK130" s="214">
        <f>ROUND(I130*H130,2)</f>
        <v>0</v>
      </c>
      <c r="BL130" s="19" t="s">
        <v>126</v>
      </c>
      <c r="BM130" s="213" t="s">
        <v>159</v>
      </c>
    </row>
    <row r="131" s="2" customFormat="1">
      <c r="A131" s="40"/>
      <c r="B131" s="41"/>
      <c r="C131" s="42"/>
      <c r="D131" s="215" t="s">
        <v>128</v>
      </c>
      <c r="E131" s="42"/>
      <c r="F131" s="216" t="s">
        <v>160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128</v>
      </c>
      <c r="AU131" s="19" t="s">
        <v>83</v>
      </c>
    </row>
    <row r="132" s="13" customFormat="1">
      <c r="A132" s="13"/>
      <c r="B132" s="220"/>
      <c r="C132" s="221"/>
      <c r="D132" s="222" t="s">
        <v>130</v>
      </c>
      <c r="E132" s="223" t="s">
        <v>19</v>
      </c>
      <c r="F132" s="224" t="s">
        <v>131</v>
      </c>
      <c r="G132" s="221"/>
      <c r="H132" s="223" t="s">
        <v>19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130</v>
      </c>
      <c r="AU132" s="230" t="s">
        <v>83</v>
      </c>
      <c r="AV132" s="13" t="s">
        <v>81</v>
      </c>
      <c r="AW132" s="13" t="s">
        <v>35</v>
      </c>
      <c r="AX132" s="13" t="s">
        <v>73</v>
      </c>
      <c r="AY132" s="230" t="s">
        <v>119</v>
      </c>
    </row>
    <row r="133" s="13" customFormat="1">
      <c r="A133" s="13"/>
      <c r="B133" s="220"/>
      <c r="C133" s="221"/>
      <c r="D133" s="222" t="s">
        <v>130</v>
      </c>
      <c r="E133" s="223" t="s">
        <v>19</v>
      </c>
      <c r="F133" s="224" t="s">
        <v>161</v>
      </c>
      <c r="G133" s="221"/>
      <c r="H133" s="223" t="s">
        <v>19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0" t="s">
        <v>130</v>
      </c>
      <c r="AU133" s="230" t="s">
        <v>83</v>
      </c>
      <c r="AV133" s="13" t="s">
        <v>81</v>
      </c>
      <c r="AW133" s="13" t="s">
        <v>35</v>
      </c>
      <c r="AX133" s="13" t="s">
        <v>73</v>
      </c>
      <c r="AY133" s="230" t="s">
        <v>119</v>
      </c>
    </row>
    <row r="134" s="14" customFormat="1">
      <c r="A134" s="14"/>
      <c r="B134" s="231"/>
      <c r="C134" s="232"/>
      <c r="D134" s="222" t="s">
        <v>130</v>
      </c>
      <c r="E134" s="233" t="s">
        <v>19</v>
      </c>
      <c r="F134" s="234" t="s">
        <v>148</v>
      </c>
      <c r="G134" s="232"/>
      <c r="H134" s="235">
        <v>28.350000000000001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83</v>
      </c>
      <c r="AV134" s="14" t="s">
        <v>83</v>
      </c>
      <c r="AW134" s="14" t="s">
        <v>35</v>
      </c>
      <c r="AX134" s="14" t="s">
        <v>73</v>
      </c>
      <c r="AY134" s="241" t="s">
        <v>119</v>
      </c>
    </row>
    <row r="135" s="14" customFormat="1">
      <c r="A135" s="14"/>
      <c r="B135" s="231"/>
      <c r="C135" s="232"/>
      <c r="D135" s="222" t="s">
        <v>130</v>
      </c>
      <c r="E135" s="233" t="s">
        <v>19</v>
      </c>
      <c r="F135" s="234" t="s">
        <v>149</v>
      </c>
      <c r="G135" s="232"/>
      <c r="H135" s="235">
        <v>7.4249999999999998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83</v>
      </c>
      <c r="AV135" s="14" t="s">
        <v>83</v>
      </c>
      <c r="AW135" s="14" t="s">
        <v>35</v>
      </c>
      <c r="AX135" s="14" t="s">
        <v>73</v>
      </c>
      <c r="AY135" s="241" t="s">
        <v>119</v>
      </c>
    </row>
    <row r="136" s="14" customFormat="1">
      <c r="A136" s="14"/>
      <c r="B136" s="231"/>
      <c r="C136" s="232"/>
      <c r="D136" s="222" t="s">
        <v>130</v>
      </c>
      <c r="E136" s="233" t="s">
        <v>19</v>
      </c>
      <c r="F136" s="234" t="s">
        <v>150</v>
      </c>
      <c r="G136" s="232"/>
      <c r="H136" s="235">
        <v>13.800000000000001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130</v>
      </c>
      <c r="AU136" s="241" t="s">
        <v>83</v>
      </c>
      <c r="AV136" s="14" t="s">
        <v>83</v>
      </c>
      <c r="AW136" s="14" t="s">
        <v>35</v>
      </c>
      <c r="AX136" s="14" t="s">
        <v>73</v>
      </c>
      <c r="AY136" s="241" t="s">
        <v>119</v>
      </c>
    </row>
    <row r="137" s="13" customFormat="1">
      <c r="A137" s="13"/>
      <c r="B137" s="220"/>
      <c r="C137" s="221"/>
      <c r="D137" s="222" t="s">
        <v>130</v>
      </c>
      <c r="E137" s="223" t="s">
        <v>19</v>
      </c>
      <c r="F137" s="224" t="s">
        <v>162</v>
      </c>
      <c r="G137" s="221"/>
      <c r="H137" s="223" t="s">
        <v>19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130</v>
      </c>
      <c r="AU137" s="230" t="s">
        <v>83</v>
      </c>
      <c r="AV137" s="13" t="s">
        <v>81</v>
      </c>
      <c r="AW137" s="13" t="s">
        <v>35</v>
      </c>
      <c r="AX137" s="13" t="s">
        <v>73</v>
      </c>
      <c r="AY137" s="230" t="s">
        <v>119</v>
      </c>
    </row>
    <row r="138" s="14" customFormat="1">
      <c r="A138" s="14"/>
      <c r="B138" s="231"/>
      <c r="C138" s="232"/>
      <c r="D138" s="222" t="s">
        <v>130</v>
      </c>
      <c r="E138" s="233" t="s">
        <v>19</v>
      </c>
      <c r="F138" s="234" t="s">
        <v>163</v>
      </c>
      <c r="G138" s="232"/>
      <c r="H138" s="235">
        <v>89.099999999999994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130</v>
      </c>
      <c r="AU138" s="241" t="s">
        <v>83</v>
      </c>
      <c r="AV138" s="14" t="s">
        <v>83</v>
      </c>
      <c r="AW138" s="14" t="s">
        <v>35</v>
      </c>
      <c r="AX138" s="14" t="s">
        <v>73</v>
      </c>
      <c r="AY138" s="241" t="s">
        <v>119</v>
      </c>
    </row>
    <row r="139" s="13" customFormat="1">
      <c r="A139" s="13"/>
      <c r="B139" s="220"/>
      <c r="C139" s="221"/>
      <c r="D139" s="222" t="s">
        <v>130</v>
      </c>
      <c r="E139" s="223" t="s">
        <v>19</v>
      </c>
      <c r="F139" s="224" t="s">
        <v>164</v>
      </c>
      <c r="G139" s="221"/>
      <c r="H139" s="223" t="s">
        <v>19</v>
      </c>
      <c r="I139" s="225"/>
      <c r="J139" s="221"/>
      <c r="K139" s="221"/>
      <c r="L139" s="226"/>
      <c r="M139" s="227"/>
      <c r="N139" s="228"/>
      <c r="O139" s="228"/>
      <c r="P139" s="228"/>
      <c r="Q139" s="228"/>
      <c r="R139" s="228"/>
      <c r="S139" s="228"/>
      <c r="T139" s="22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0" t="s">
        <v>130</v>
      </c>
      <c r="AU139" s="230" t="s">
        <v>83</v>
      </c>
      <c r="AV139" s="13" t="s">
        <v>81</v>
      </c>
      <c r="AW139" s="13" t="s">
        <v>35</v>
      </c>
      <c r="AX139" s="13" t="s">
        <v>73</v>
      </c>
      <c r="AY139" s="230" t="s">
        <v>119</v>
      </c>
    </row>
    <row r="140" s="14" customFormat="1">
      <c r="A140" s="14"/>
      <c r="B140" s="231"/>
      <c r="C140" s="232"/>
      <c r="D140" s="222" t="s">
        <v>130</v>
      </c>
      <c r="E140" s="233" t="s">
        <v>19</v>
      </c>
      <c r="F140" s="234" t="s">
        <v>165</v>
      </c>
      <c r="G140" s="232"/>
      <c r="H140" s="235">
        <v>638.13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130</v>
      </c>
      <c r="AU140" s="241" t="s">
        <v>83</v>
      </c>
      <c r="AV140" s="14" t="s">
        <v>83</v>
      </c>
      <c r="AW140" s="14" t="s">
        <v>35</v>
      </c>
      <c r="AX140" s="14" t="s">
        <v>73</v>
      </c>
      <c r="AY140" s="241" t="s">
        <v>119</v>
      </c>
    </row>
    <row r="141" s="15" customFormat="1">
      <c r="A141" s="15"/>
      <c r="B141" s="242"/>
      <c r="C141" s="243"/>
      <c r="D141" s="222" t="s">
        <v>130</v>
      </c>
      <c r="E141" s="244" t="s">
        <v>19</v>
      </c>
      <c r="F141" s="245" t="s">
        <v>137</v>
      </c>
      <c r="G141" s="243"/>
      <c r="H141" s="246">
        <v>776.80500000000006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2" t="s">
        <v>130</v>
      </c>
      <c r="AU141" s="252" t="s">
        <v>83</v>
      </c>
      <c r="AV141" s="15" t="s">
        <v>126</v>
      </c>
      <c r="AW141" s="15" t="s">
        <v>35</v>
      </c>
      <c r="AX141" s="15" t="s">
        <v>81</v>
      </c>
      <c r="AY141" s="252" t="s">
        <v>119</v>
      </c>
    </row>
    <row r="142" s="2" customFormat="1" ht="24.15" customHeight="1">
      <c r="A142" s="40"/>
      <c r="B142" s="41"/>
      <c r="C142" s="202" t="s">
        <v>166</v>
      </c>
      <c r="D142" s="202" t="s">
        <v>121</v>
      </c>
      <c r="E142" s="203" t="s">
        <v>167</v>
      </c>
      <c r="F142" s="204" t="s">
        <v>168</v>
      </c>
      <c r="G142" s="205" t="s">
        <v>145</v>
      </c>
      <c r="H142" s="206">
        <v>684</v>
      </c>
      <c r="I142" s="207"/>
      <c r="J142" s="208">
        <f>ROUND(I142*H142,2)</f>
        <v>0</v>
      </c>
      <c r="K142" s="204" t="s">
        <v>125</v>
      </c>
      <c r="L142" s="46"/>
      <c r="M142" s="209" t="s">
        <v>19</v>
      </c>
      <c r="N142" s="210" t="s">
        <v>44</v>
      </c>
      <c r="O142" s="86"/>
      <c r="P142" s="211">
        <f>O142*H142</f>
        <v>0</v>
      </c>
      <c r="Q142" s="211">
        <v>0.00012999999999999999</v>
      </c>
      <c r="R142" s="211">
        <f>Q142*H142</f>
        <v>0.088919999999999999</v>
      </c>
      <c r="S142" s="211">
        <v>0.23000000000000001</v>
      </c>
      <c r="T142" s="212">
        <f>S142*H142</f>
        <v>157.31999999999999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126</v>
      </c>
      <c r="AT142" s="213" t="s">
        <v>121</v>
      </c>
      <c r="AU142" s="213" t="s">
        <v>83</v>
      </c>
      <c r="AY142" s="19" t="s">
        <v>119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81</v>
      </c>
      <c r="BK142" s="214">
        <f>ROUND(I142*H142,2)</f>
        <v>0</v>
      </c>
      <c r="BL142" s="19" t="s">
        <v>126</v>
      </c>
      <c r="BM142" s="213" t="s">
        <v>169</v>
      </c>
    </row>
    <row r="143" s="2" customFormat="1">
      <c r="A143" s="40"/>
      <c r="B143" s="41"/>
      <c r="C143" s="42"/>
      <c r="D143" s="215" t="s">
        <v>128</v>
      </c>
      <c r="E143" s="42"/>
      <c r="F143" s="216" t="s">
        <v>170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128</v>
      </c>
      <c r="AU143" s="19" t="s">
        <v>83</v>
      </c>
    </row>
    <row r="144" s="13" customFormat="1">
      <c r="A144" s="13"/>
      <c r="B144" s="220"/>
      <c r="C144" s="221"/>
      <c r="D144" s="222" t="s">
        <v>130</v>
      </c>
      <c r="E144" s="223" t="s">
        <v>19</v>
      </c>
      <c r="F144" s="224" t="s">
        <v>131</v>
      </c>
      <c r="G144" s="221"/>
      <c r="H144" s="223" t="s">
        <v>19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0" t="s">
        <v>130</v>
      </c>
      <c r="AU144" s="230" t="s">
        <v>83</v>
      </c>
      <c r="AV144" s="13" t="s">
        <v>81</v>
      </c>
      <c r="AW144" s="13" t="s">
        <v>35</v>
      </c>
      <c r="AX144" s="13" t="s">
        <v>73</v>
      </c>
      <c r="AY144" s="230" t="s">
        <v>119</v>
      </c>
    </row>
    <row r="145" s="14" customFormat="1">
      <c r="A145" s="14"/>
      <c r="B145" s="231"/>
      <c r="C145" s="232"/>
      <c r="D145" s="222" t="s">
        <v>130</v>
      </c>
      <c r="E145" s="233" t="s">
        <v>19</v>
      </c>
      <c r="F145" s="234" t="s">
        <v>171</v>
      </c>
      <c r="G145" s="232"/>
      <c r="H145" s="235">
        <v>684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130</v>
      </c>
      <c r="AU145" s="241" t="s">
        <v>83</v>
      </c>
      <c r="AV145" s="14" t="s">
        <v>83</v>
      </c>
      <c r="AW145" s="14" t="s">
        <v>35</v>
      </c>
      <c r="AX145" s="14" t="s">
        <v>73</v>
      </c>
      <c r="AY145" s="241" t="s">
        <v>119</v>
      </c>
    </row>
    <row r="146" s="15" customFormat="1">
      <c r="A146" s="15"/>
      <c r="B146" s="242"/>
      <c r="C146" s="243"/>
      <c r="D146" s="222" t="s">
        <v>130</v>
      </c>
      <c r="E146" s="244" t="s">
        <v>19</v>
      </c>
      <c r="F146" s="245" t="s">
        <v>137</v>
      </c>
      <c r="G146" s="243"/>
      <c r="H146" s="246">
        <v>684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2" t="s">
        <v>130</v>
      </c>
      <c r="AU146" s="252" t="s">
        <v>83</v>
      </c>
      <c r="AV146" s="15" t="s">
        <v>126</v>
      </c>
      <c r="AW146" s="15" t="s">
        <v>35</v>
      </c>
      <c r="AX146" s="15" t="s">
        <v>81</v>
      </c>
      <c r="AY146" s="252" t="s">
        <v>119</v>
      </c>
    </row>
    <row r="147" s="2" customFormat="1" ht="24.15" customHeight="1">
      <c r="A147" s="40"/>
      <c r="B147" s="41"/>
      <c r="C147" s="202" t="s">
        <v>172</v>
      </c>
      <c r="D147" s="202" t="s">
        <v>121</v>
      </c>
      <c r="E147" s="203" t="s">
        <v>173</v>
      </c>
      <c r="F147" s="204" t="s">
        <v>174</v>
      </c>
      <c r="G147" s="205" t="s">
        <v>175</v>
      </c>
      <c r="H147" s="206">
        <v>194.94999999999999</v>
      </c>
      <c r="I147" s="207"/>
      <c r="J147" s="208">
        <f>ROUND(I147*H147,2)</f>
        <v>0</v>
      </c>
      <c r="K147" s="204" t="s">
        <v>125</v>
      </c>
      <c r="L147" s="46"/>
      <c r="M147" s="209" t="s">
        <v>19</v>
      </c>
      <c r="N147" s="210" t="s">
        <v>44</v>
      </c>
      <c r="O147" s="86"/>
      <c r="P147" s="211">
        <f>O147*H147</f>
        <v>0</v>
      </c>
      <c r="Q147" s="211">
        <v>0</v>
      </c>
      <c r="R147" s="211">
        <f>Q147*H147</f>
        <v>0</v>
      </c>
      <c r="S147" s="211">
        <v>0.20499999999999999</v>
      </c>
      <c r="T147" s="212">
        <f>S147*H147</f>
        <v>39.964749999999995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3" t="s">
        <v>126</v>
      </c>
      <c r="AT147" s="213" t="s">
        <v>121</v>
      </c>
      <c r="AU147" s="213" t="s">
        <v>83</v>
      </c>
      <c r="AY147" s="19" t="s">
        <v>119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9" t="s">
        <v>81</v>
      </c>
      <c r="BK147" s="214">
        <f>ROUND(I147*H147,2)</f>
        <v>0</v>
      </c>
      <c r="BL147" s="19" t="s">
        <v>126</v>
      </c>
      <c r="BM147" s="213" t="s">
        <v>176</v>
      </c>
    </row>
    <row r="148" s="2" customFormat="1">
      <c r="A148" s="40"/>
      <c r="B148" s="41"/>
      <c r="C148" s="42"/>
      <c r="D148" s="215" t="s">
        <v>128</v>
      </c>
      <c r="E148" s="42"/>
      <c r="F148" s="216" t="s">
        <v>177</v>
      </c>
      <c r="G148" s="42"/>
      <c r="H148" s="42"/>
      <c r="I148" s="217"/>
      <c r="J148" s="42"/>
      <c r="K148" s="42"/>
      <c r="L148" s="46"/>
      <c r="M148" s="218"/>
      <c r="N148" s="219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128</v>
      </c>
      <c r="AU148" s="19" t="s">
        <v>83</v>
      </c>
    </row>
    <row r="149" s="14" customFormat="1">
      <c r="A149" s="14"/>
      <c r="B149" s="231"/>
      <c r="C149" s="232"/>
      <c r="D149" s="222" t="s">
        <v>130</v>
      </c>
      <c r="E149" s="233" t="s">
        <v>19</v>
      </c>
      <c r="F149" s="234" t="s">
        <v>178</v>
      </c>
      <c r="G149" s="232"/>
      <c r="H149" s="235">
        <v>145.40000000000001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130</v>
      </c>
      <c r="AU149" s="241" t="s">
        <v>83</v>
      </c>
      <c r="AV149" s="14" t="s">
        <v>83</v>
      </c>
      <c r="AW149" s="14" t="s">
        <v>35</v>
      </c>
      <c r="AX149" s="14" t="s">
        <v>73</v>
      </c>
      <c r="AY149" s="241" t="s">
        <v>119</v>
      </c>
    </row>
    <row r="150" s="14" customFormat="1">
      <c r="A150" s="14"/>
      <c r="B150" s="231"/>
      <c r="C150" s="232"/>
      <c r="D150" s="222" t="s">
        <v>130</v>
      </c>
      <c r="E150" s="233" t="s">
        <v>19</v>
      </c>
      <c r="F150" s="234" t="s">
        <v>179</v>
      </c>
      <c r="G150" s="232"/>
      <c r="H150" s="235">
        <v>27.199999999999999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130</v>
      </c>
      <c r="AU150" s="241" t="s">
        <v>83</v>
      </c>
      <c r="AV150" s="14" t="s">
        <v>83</v>
      </c>
      <c r="AW150" s="14" t="s">
        <v>35</v>
      </c>
      <c r="AX150" s="14" t="s">
        <v>73</v>
      </c>
      <c r="AY150" s="241" t="s">
        <v>119</v>
      </c>
    </row>
    <row r="151" s="14" customFormat="1">
      <c r="A151" s="14"/>
      <c r="B151" s="231"/>
      <c r="C151" s="232"/>
      <c r="D151" s="222" t="s">
        <v>130</v>
      </c>
      <c r="E151" s="233" t="s">
        <v>19</v>
      </c>
      <c r="F151" s="234" t="s">
        <v>180</v>
      </c>
      <c r="G151" s="232"/>
      <c r="H151" s="235">
        <v>22.350000000000001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130</v>
      </c>
      <c r="AU151" s="241" t="s">
        <v>83</v>
      </c>
      <c r="AV151" s="14" t="s">
        <v>83</v>
      </c>
      <c r="AW151" s="14" t="s">
        <v>35</v>
      </c>
      <c r="AX151" s="14" t="s">
        <v>73</v>
      </c>
      <c r="AY151" s="241" t="s">
        <v>119</v>
      </c>
    </row>
    <row r="152" s="15" customFormat="1">
      <c r="A152" s="15"/>
      <c r="B152" s="242"/>
      <c r="C152" s="243"/>
      <c r="D152" s="222" t="s">
        <v>130</v>
      </c>
      <c r="E152" s="244" t="s">
        <v>19</v>
      </c>
      <c r="F152" s="245" t="s">
        <v>137</v>
      </c>
      <c r="G152" s="243"/>
      <c r="H152" s="246">
        <v>194.94999999999999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2" t="s">
        <v>130</v>
      </c>
      <c r="AU152" s="252" t="s">
        <v>83</v>
      </c>
      <c r="AV152" s="15" t="s">
        <v>126</v>
      </c>
      <c r="AW152" s="15" t="s">
        <v>35</v>
      </c>
      <c r="AX152" s="15" t="s">
        <v>81</v>
      </c>
      <c r="AY152" s="252" t="s">
        <v>119</v>
      </c>
    </row>
    <row r="153" s="2" customFormat="1" ht="37.8" customHeight="1">
      <c r="A153" s="40"/>
      <c r="B153" s="41"/>
      <c r="C153" s="202" t="s">
        <v>181</v>
      </c>
      <c r="D153" s="202" t="s">
        <v>121</v>
      </c>
      <c r="E153" s="203" t="s">
        <v>182</v>
      </c>
      <c r="F153" s="204" t="s">
        <v>183</v>
      </c>
      <c r="G153" s="205" t="s">
        <v>184</v>
      </c>
      <c r="H153" s="206">
        <v>307.61599999999999</v>
      </c>
      <c r="I153" s="207"/>
      <c r="J153" s="208">
        <f>ROUND(I153*H153,2)</f>
        <v>0</v>
      </c>
      <c r="K153" s="204" t="s">
        <v>125</v>
      </c>
      <c r="L153" s="46"/>
      <c r="M153" s="209" t="s">
        <v>19</v>
      </c>
      <c r="N153" s="210" t="s">
        <v>44</v>
      </c>
      <c r="O153" s="86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3" t="s">
        <v>126</v>
      </c>
      <c r="AT153" s="213" t="s">
        <v>121</v>
      </c>
      <c r="AU153" s="213" t="s">
        <v>83</v>
      </c>
      <c r="AY153" s="19" t="s">
        <v>119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9" t="s">
        <v>81</v>
      </c>
      <c r="BK153" s="214">
        <f>ROUND(I153*H153,2)</f>
        <v>0</v>
      </c>
      <c r="BL153" s="19" t="s">
        <v>126</v>
      </c>
      <c r="BM153" s="213" t="s">
        <v>185</v>
      </c>
    </row>
    <row r="154" s="2" customFormat="1">
      <c r="A154" s="40"/>
      <c r="B154" s="41"/>
      <c r="C154" s="42"/>
      <c r="D154" s="215" t="s">
        <v>128</v>
      </c>
      <c r="E154" s="42"/>
      <c r="F154" s="216" t="s">
        <v>186</v>
      </c>
      <c r="G154" s="42"/>
      <c r="H154" s="42"/>
      <c r="I154" s="217"/>
      <c r="J154" s="42"/>
      <c r="K154" s="42"/>
      <c r="L154" s="46"/>
      <c r="M154" s="218"/>
      <c r="N154" s="21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128</v>
      </c>
      <c r="AU154" s="19" t="s">
        <v>83</v>
      </c>
    </row>
    <row r="155" s="13" customFormat="1">
      <c r="A155" s="13"/>
      <c r="B155" s="220"/>
      <c r="C155" s="221"/>
      <c r="D155" s="222" t="s">
        <v>130</v>
      </c>
      <c r="E155" s="223" t="s">
        <v>19</v>
      </c>
      <c r="F155" s="224" t="s">
        <v>131</v>
      </c>
      <c r="G155" s="221"/>
      <c r="H155" s="223" t="s">
        <v>19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0" t="s">
        <v>130</v>
      </c>
      <c r="AU155" s="230" t="s">
        <v>83</v>
      </c>
      <c r="AV155" s="13" t="s">
        <v>81</v>
      </c>
      <c r="AW155" s="13" t="s">
        <v>35</v>
      </c>
      <c r="AX155" s="13" t="s">
        <v>73</v>
      </c>
      <c r="AY155" s="230" t="s">
        <v>119</v>
      </c>
    </row>
    <row r="156" s="13" customFormat="1">
      <c r="A156" s="13"/>
      <c r="B156" s="220"/>
      <c r="C156" s="221"/>
      <c r="D156" s="222" t="s">
        <v>130</v>
      </c>
      <c r="E156" s="223" t="s">
        <v>19</v>
      </c>
      <c r="F156" s="224" t="s">
        <v>187</v>
      </c>
      <c r="G156" s="221"/>
      <c r="H156" s="223" t="s">
        <v>19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130</v>
      </c>
      <c r="AU156" s="230" t="s">
        <v>83</v>
      </c>
      <c r="AV156" s="13" t="s">
        <v>81</v>
      </c>
      <c r="AW156" s="13" t="s">
        <v>35</v>
      </c>
      <c r="AX156" s="13" t="s">
        <v>73</v>
      </c>
      <c r="AY156" s="230" t="s">
        <v>119</v>
      </c>
    </row>
    <row r="157" s="14" customFormat="1">
      <c r="A157" s="14"/>
      <c r="B157" s="231"/>
      <c r="C157" s="232"/>
      <c r="D157" s="222" t="s">
        <v>130</v>
      </c>
      <c r="E157" s="233" t="s">
        <v>19</v>
      </c>
      <c r="F157" s="234" t="s">
        <v>188</v>
      </c>
      <c r="G157" s="232"/>
      <c r="H157" s="235">
        <v>28.68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130</v>
      </c>
      <c r="AU157" s="241" t="s">
        <v>83</v>
      </c>
      <c r="AV157" s="14" t="s">
        <v>83</v>
      </c>
      <c r="AW157" s="14" t="s">
        <v>35</v>
      </c>
      <c r="AX157" s="14" t="s">
        <v>73</v>
      </c>
      <c r="AY157" s="241" t="s">
        <v>119</v>
      </c>
    </row>
    <row r="158" s="13" customFormat="1">
      <c r="A158" s="13"/>
      <c r="B158" s="220"/>
      <c r="C158" s="221"/>
      <c r="D158" s="222" t="s">
        <v>130</v>
      </c>
      <c r="E158" s="223" t="s">
        <v>19</v>
      </c>
      <c r="F158" s="224" t="s">
        <v>189</v>
      </c>
      <c r="G158" s="221"/>
      <c r="H158" s="223" t="s">
        <v>19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0" t="s">
        <v>130</v>
      </c>
      <c r="AU158" s="230" t="s">
        <v>83</v>
      </c>
      <c r="AV158" s="13" t="s">
        <v>81</v>
      </c>
      <c r="AW158" s="13" t="s">
        <v>35</v>
      </c>
      <c r="AX158" s="13" t="s">
        <v>73</v>
      </c>
      <c r="AY158" s="230" t="s">
        <v>119</v>
      </c>
    </row>
    <row r="159" s="14" customFormat="1">
      <c r="A159" s="14"/>
      <c r="B159" s="231"/>
      <c r="C159" s="232"/>
      <c r="D159" s="222" t="s">
        <v>130</v>
      </c>
      <c r="E159" s="233" t="s">
        <v>19</v>
      </c>
      <c r="F159" s="234" t="s">
        <v>190</v>
      </c>
      <c r="G159" s="232"/>
      <c r="H159" s="235">
        <v>8.2080000000000002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130</v>
      </c>
      <c r="AU159" s="241" t="s">
        <v>83</v>
      </c>
      <c r="AV159" s="14" t="s">
        <v>83</v>
      </c>
      <c r="AW159" s="14" t="s">
        <v>35</v>
      </c>
      <c r="AX159" s="14" t="s">
        <v>73</v>
      </c>
      <c r="AY159" s="241" t="s">
        <v>119</v>
      </c>
    </row>
    <row r="160" s="14" customFormat="1">
      <c r="A160" s="14"/>
      <c r="B160" s="231"/>
      <c r="C160" s="232"/>
      <c r="D160" s="222" t="s">
        <v>130</v>
      </c>
      <c r="E160" s="233" t="s">
        <v>19</v>
      </c>
      <c r="F160" s="234" t="s">
        <v>191</v>
      </c>
      <c r="G160" s="232"/>
      <c r="H160" s="235">
        <v>4.4279999999999999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130</v>
      </c>
      <c r="AU160" s="241" t="s">
        <v>83</v>
      </c>
      <c r="AV160" s="14" t="s">
        <v>83</v>
      </c>
      <c r="AW160" s="14" t="s">
        <v>35</v>
      </c>
      <c r="AX160" s="14" t="s">
        <v>73</v>
      </c>
      <c r="AY160" s="241" t="s">
        <v>119</v>
      </c>
    </row>
    <row r="161" s="13" customFormat="1">
      <c r="A161" s="13"/>
      <c r="B161" s="220"/>
      <c r="C161" s="221"/>
      <c r="D161" s="222" t="s">
        <v>130</v>
      </c>
      <c r="E161" s="223" t="s">
        <v>19</v>
      </c>
      <c r="F161" s="224" t="s">
        <v>192</v>
      </c>
      <c r="G161" s="221"/>
      <c r="H161" s="223" t="s">
        <v>19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0" t="s">
        <v>130</v>
      </c>
      <c r="AU161" s="230" t="s">
        <v>83</v>
      </c>
      <c r="AV161" s="13" t="s">
        <v>81</v>
      </c>
      <c r="AW161" s="13" t="s">
        <v>35</v>
      </c>
      <c r="AX161" s="13" t="s">
        <v>73</v>
      </c>
      <c r="AY161" s="230" t="s">
        <v>119</v>
      </c>
    </row>
    <row r="162" s="14" customFormat="1">
      <c r="A162" s="14"/>
      <c r="B162" s="231"/>
      <c r="C162" s="232"/>
      <c r="D162" s="222" t="s">
        <v>130</v>
      </c>
      <c r="E162" s="233" t="s">
        <v>19</v>
      </c>
      <c r="F162" s="234" t="s">
        <v>193</v>
      </c>
      <c r="G162" s="232"/>
      <c r="H162" s="235">
        <v>4.8600000000000003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130</v>
      </c>
      <c r="AU162" s="241" t="s">
        <v>83</v>
      </c>
      <c r="AV162" s="14" t="s">
        <v>83</v>
      </c>
      <c r="AW162" s="14" t="s">
        <v>35</v>
      </c>
      <c r="AX162" s="14" t="s">
        <v>73</v>
      </c>
      <c r="AY162" s="241" t="s">
        <v>119</v>
      </c>
    </row>
    <row r="163" s="13" customFormat="1">
      <c r="A163" s="13"/>
      <c r="B163" s="220"/>
      <c r="C163" s="221"/>
      <c r="D163" s="222" t="s">
        <v>130</v>
      </c>
      <c r="E163" s="223" t="s">
        <v>19</v>
      </c>
      <c r="F163" s="224" t="s">
        <v>194</v>
      </c>
      <c r="G163" s="221"/>
      <c r="H163" s="223" t="s">
        <v>19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0" t="s">
        <v>130</v>
      </c>
      <c r="AU163" s="230" t="s">
        <v>83</v>
      </c>
      <c r="AV163" s="13" t="s">
        <v>81</v>
      </c>
      <c r="AW163" s="13" t="s">
        <v>35</v>
      </c>
      <c r="AX163" s="13" t="s">
        <v>73</v>
      </c>
      <c r="AY163" s="230" t="s">
        <v>119</v>
      </c>
    </row>
    <row r="164" s="13" customFormat="1">
      <c r="A164" s="13"/>
      <c r="B164" s="220"/>
      <c r="C164" s="221"/>
      <c r="D164" s="222" t="s">
        <v>130</v>
      </c>
      <c r="E164" s="223" t="s">
        <v>19</v>
      </c>
      <c r="F164" s="224" t="s">
        <v>195</v>
      </c>
      <c r="G164" s="221"/>
      <c r="H164" s="223" t="s">
        <v>19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0" t="s">
        <v>130</v>
      </c>
      <c r="AU164" s="230" t="s">
        <v>83</v>
      </c>
      <c r="AV164" s="13" t="s">
        <v>81</v>
      </c>
      <c r="AW164" s="13" t="s">
        <v>35</v>
      </c>
      <c r="AX164" s="13" t="s">
        <v>73</v>
      </c>
      <c r="AY164" s="230" t="s">
        <v>119</v>
      </c>
    </row>
    <row r="165" s="13" customFormat="1">
      <c r="A165" s="13"/>
      <c r="B165" s="220"/>
      <c r="C165" s="221"/>
      <c r="D165" s="222" t="s">
        <v>130</v>
      </c>
      <c r="E165" s="223" t="s">
        <v>19</v>
      </c>
      <c r="F165" s="224" t="s">
        <v>196</v>
      </c>
      <c r="G165" s="221"/>
      <c r="H165" s="223" t="s">
        <v>19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0" t="s">
        <v>130</v>
      </c>
      <c r="AU165" s="230" t="s">
        <v>83</v>
      </c>
      <c r="AV165" s="13" t="s">
        <v>81</v>
      </c>
      <c r="AW165" s="13" t="s">
        <v>35</v>
      </c>
      <c r="AX165" s="13" t="s">
        <v>73</v>
      </c>
      <c r="AY165" s="230" t="s">
        <v>119</v>
      </c>
    </row>
    <row r="166" s="14" customFormat="1">
      <c r="A166" s="14"/>
      <c r="B166" s="231"/>
      <c r="C166" s="232"/>
      <c r="D166" s="222" t="s">
        <v>130</v>
      </c>
      <c r="E166" s="233" t="s">
        <v>19</v>
      </c>
      <c r="F166" s="234" t="s">
        <v>197</v>
      </c>
      <c r="G166" s="232"/>
      <c r="H166" s="235">
        <v>0.71999999999999997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130</v>
      </c>
      <c r="AU166" s="241" t="s">
        <v>83</v>
      </c>
      <c r="AV166" s="14" t="s">
        <v>83</v>
      </c>
      <c r="AW166" s="14" t="s">
        <v>35</v>
      </c>
      <c r="AX166" s="14" t="s">
        <v>73</v>
      </c>
      <c r="AY166" s="241" t="s">
        <v>119</v>
      </c>
    </row>
    <row r="167" s="13" customFormat="1">
      <c r="A167" s="13"/>
      <c r="B167" s="220"/>
      <c r="C167" s="221"/>
      <c r="D167" s="222" t="s">
        <v>130</v>
      </c>
      <c r="E167" s="223" t="s">
        <v>19</v>
      </c>
      <c r="F167" s="224" t="s">
        <v>198</v>
      </c>
      <c r="G167" s="221"/>
      <c r="H167" s="223" t="s">
        <v>19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0" t="s">
        <v>130</v>
      </c>
      <c r="AU167" s="230" t="s">
        <v>83</v>
      </c>
      <c r="AV167" s="13" t="s">
        <v>81</v>
      </c>
      <c r="AW167" s="13" t="s">
        <v>35</v>
      </c>
      <c r="AX167" s="13" t="s">
        <v>73</v>
      </c>
      <c r="AY167" s="230" t="s">
        <v>119</v>
      </c>
    </row>
    <row r="168" s="14" customFormat="1">
      <c r="A168" s="14"/>
      <c r="B168" s="231"/>
      <c r="C168" s="232"/>
      <c r="D168" s="222" t="s">
        <v>130</v>
      </c>
      <c r="E168" s="233" t="s">
        <v>19</v>
      </c>
      <c r="F168" s="234" t="s">
        <v>199</v>
      </c>
      <c r="G168" s="232"/>
      <c r="H168" s="235">
        <v>0.95999999999999996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130</v>
      </c>
      <c r="AU168" s="241" t="s">
        <v>83</v>
      </c>
      <c r="AV168" s="14" t="s">
        <v>83</v>
      </c>
      <c r="AW168" s="14" t="s">
        <v>35</v>
      </c>
      <c r="AX168" s="14" t="s">
        <v>73</v>
      </c>
      <c r="AY168" s="241" t="s">
        <v>119</v>
      </c>
    </row>
    <row r="169" s="13" customFormat="1">
      <c r="A169" s="13"/>
      <c r="B169" s="220"/>
      <c r="C169" s="221"/>
      <c r="D169" s="222" t="s">
        <v>130</v>
      </c>
      <c r="E169" s="223" t="s">
        <v>19</v>
      </c>
      <c r="F169" s="224" t="s">
        <v>200</v>
      </c>
      <c r="G169" s="221"/>
      <c r="H169" s="223" t="s">
        <v>19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0" t="s">
        <v>130</v>
      </c>
      <c r="AU169" s="230" t="s">
        <v>83</v>
      </c>
      <c r="AV169" s="13" t="s">
        <v>81</v>
      </c>
      <c r="AW169" s="13" t="s">
        <v>35</v>
      </c>
      <c r="AX169" s="13" t="s">
        <v>73</v>
      </c>
      <c r="AY169" s="230" t="s">
        <v>119</v>
      </c>
    </row>
    <row r="170" s="14" customFormat="1">
      <c r="A170" s="14"/>
      <c r="B170" s="231"/>
      <c r="C170" s="232"/>
      <c r="D170" s="222" t="s">
        <v>130</v>
      </c>
      <c r="E170" s="233" t="s">
        <v>19</v>
      </c>
      <c r="F170" s="234" t="s">
        <v>201</v>
      </c>
      <c r="G170" s="232"/>
      <c r="H170" s="235">
        <v>0.40000000000000002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130</v>
      </c>
      <c r="AU170" s="241" t="s">
        <v>83</v>
      </c>
      <c r="AV170" s="14" t="s">
        <v>83</v>
      </c>
      <c r="AW170" s="14" t="s">
        <v>35</v>
      </c>
      <c r="AX170" s="14" t="s">
        <v>73</v>
      </c>
      <c r="AY170" s="241" t="s">
        <v>119</v>
      </c>
    </row>
    <row r="171" s="13" customFormat="1">
      <c r="A171" s="13"/>
      <c r="B171" s="220"/>
      <c r="C171" s="221"/>
      <c r="D171" s="222" t="s">
        <v>130</v>
      </c>
      <c r="E171" s="223" t="s">
        <v>19</v>
      </c>
      <c r="F171" s="224" t="s">
        <v>202</v>
      </c>
      <c r="G171" s="221"/>
      <c r="H171" s="223" t="s">
        <v>19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130</v>
      </c>
      <c r="AU171" s="230" t="s">
        <v>83</v>
      </c>
      <c r="AV171" s="13" t="s">
        <v>81</v>
      </c>
      <c r="AW171" s="13" t="s">
        <v>35</v>
      </c>
      <c r="AX171" s="13" t="s">
        <v>73</v>
      </c>
      <c r="AY171" s="230" t="s">
        <v>119</v>
      </c>
    </row>
    <row r="172" s="14" customFormat="1">
      <c r="A172" s="14"/>
      <c r="B172" s="231"/>
      <c r="C172" s="232"/>
      <c r="D172" s="222" t="s">
        <v>130</v>
      </c>
      <c r="E172" s="233" t="s">
        <v>19</v>
      </c>
      <c r="F172" s="234" t="s">
        <v>203</v>
      </c>
      <c r="G172" s="232"/>
      <c r="H172" s="235">
        <v>0.16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1" t="s">
        <v>130</v>
      </c>
      <c r="AU172" s="241" t="s">
        <v>83</v>
      </c>
      <c r="AV172" s="14" t="s">
        <v>83</v>
      </c>
      <c r="AW172" s="14" t="s">
        <v>35</v>
      </c>
      <c r="AX172" s="14" t="s">
        <v>73</v>
      </c>
      <c r="AY172" s="241" t="s">
        <v>119</v>
      </c>
    </row>
    <row r="173" s="13" customFormat="1">
      <c r="A173" s="13"/>
      <c r="B173" s="220"/>
      <c r="C173" s="221"/>
      <c r="D173" s="222" t="s">
        <v>130</v>
      </c>
      <c r="E173" s="223" t="s">
        <v>19</v>
      </c>
      <c r="F173" s="224" t="s">
        <v>204</v>
      </c>
      <c r="G173" s="221"/>
      <c r="H173" s="223" t="s">
        <v>19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0" t="s">
        <v>130</v>
      </c>
      <c r="AU173" s="230" t="s">
        <v>83</v>
      </c>
      <c r="AV173" s="13" t="s">
        <v>81</v>
      </c>
      <c r="AW173" s="13" t="s">
        <v>35</v>
      </c>
      <c r="AX173" s="13" t="s">
        <v>73</v>
      </c>
      <c r="AY173" s="230" t="s">
        <v>119</v>
      </c>
    </row>
    <row r="174" s="14" customFormat="1">
      <c r="A174" s="14"/>
      <c r="B174" s="231"/>
      <c r="C174" s="232"/>
      <c r="D174" s="222" t="s">
        <v>130</v>
      </c>
      <c r="E174" s="233" t="s">
        <v>19</v>
      </c>
      <c r="F174" s="234" t="s">
        <v>205</v>
      </c>
      <c r="G174" s="232"/>
      <c r="H174" s="235">
        <v>0.56000000000000005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130</v>
      </c>
      <c r="AU174" s="241" t="s">
        <v>83</v>
      </c>
      <c r="AV174" s="14" t="s">
        <v>83</v>
      </c>
      <c r="AW174" s="14" t="s">
        <v>35</v>
      </c>
      <c r="AX174" s="14" t="s">
        <v>73</v>
      </c>
      <c r="AY174" s="241" t="s">
        <v>119</v>
      </c>
    </row>
    <row r="175" s="13" customFormat="1">
      <c r="A175" s="13"/>
      <c r="B175" s="220"/>
      <c r="C175" s="221"/>
      <c r="D175" s="222" t="s">
        <v>130</v>
      </c>
      <c r="E175" s="223" t="s">
        <v>19</v>
      </c>
      <c r="F175" s="224" t="s">
        <v>206</v>
      </c>
      <c r="G175" s="221"/>
      <c r="H175" s="223" t="s">
        <v>19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0" t="s">
        <v>130</v>
      </c>
      <c r="AU175" s="230" t="s">
        <v>83</v>
      </c>
      <c r="AV175" s="13" t="s">
        <v>81</v>
      </c>
      <c r="AW175" s="13" t="s">
        <v>35</v>
      </c>
      <c r="AX175" s="13" t="s">
        <v>73</v>
      </c>
      <c r="AY175" s="230" t="s">
        <v>119</v>
      </c>
    </row>
    <row r="176" s="14" customFormat="1">
      <c r="A176" s="14"/>
      <c r="B176" s="231"/>
      <c r="C176" s="232"/>
      <c r="D176" s="222" t="s">
        <v>130</v>
      </c>
      <c r="E176" s="233" t="s">
        <v>19</v>
      </c>
      <c r="F176" s="234" t="s">
        <v>197</v>
      </c>
      <c r="G176" s="232"/>
      <c r="H176" s="235">
        <v>0.71999999999999997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130</v>
      </c>
      <c r="AU176" s="241" t="s">
        <v>83</v>
      </c>
      <c r="AV176" s="14" t="s">
        <v>83</v>
      </c>
      <c r="AW176" s="14" t="s">
        <v>35</v>
      </c>
      <c r="AX176" s="14" t="s">
        <v>73</v>
      </c>
      <c r="AY176" s="241" t="s">
        <v>119</v>
      </c>
    </row>
    <row r="177" s="13" customFormat="1">
      <c r="A177" s="13"/>
      <c r="B177" s="220"/>
      <c r="C177" s="221"/>
      <c r="D177" s="222" t="s">
        <v>130</v>
      </c>
      <c r="E177" s="223" t="s">
        <v>19</v>
      </c>
      <c r="F177" s="224" t="s">
        <v>207</v>
      </c>
      <c r="G177" s="221"/>
      <c r="H177" s="223" t="s">
        <v>19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0" t="s">
        <v>130</v>
      </c>
      <c r="AU177" s="230" t="s">
        <v>83</v>
      </c>
      <c r="AV177" s="13" t="s">
        <v>81</v>
      </c>
      <c r="AW177" s="13" t="s">
        <v>35</v>
      </c>
      <c r="AX177" s="13" t="s">
        <v>73</v>
      </c>
      <c r="AY177" s="230" t="s">
        <v>119</v>
      </c>
    </row>
    <row r="178" s="14" customFormat="1">
      <c r="A178" s="14"/>
      <c r="B178" s="231"/>
      <c r="C178" s="232"/>
      <c r="D178" s="222" t="s">
        <v>130</v>
      </c>
      <c r="E178" s="233" t="s">
        <v>19</v>
      </c>
      <c r="F178" s="234" t="s">
        <v>208</v>
      </c>
      <c r="G178" s="232"/>
      <c r="H178" s="235">
        <v>0.80000000000000004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130</v>
      </c>
      <c r="AU178" s="241" t="s">
        <v>83</v>
      </c>
      <c r="AV178" s="14" t="s">
        <v>83</v>
      </c>
      <c r="AW178" s="14" t="s">
        <v>35</v>
      </c>
      <c r="AX178" s="14" t="s">
        <v>73</v>
      </c>
      <c r="AY178" s="241" t="s">
        <v>119</v>
      </c>
    </row>
    <row r="179" s="16" customFormat="1">
      <c r="A179" s="16"/>
      <c r="B179" s="253"/>
      <c r="C179" s="254"/>
      <c r="D179" s="222" t="s">
        <v>130</v>
      </c>
      <c r="E179" s="255" t="s">
        <v>19</v>
      </c>
      <c r="F179" s="256" t="s">
        <v>209</v>
      </c>
      <c r="G179" s="254"/>
      <c r="H179" s="257">
        <v>50.495999999999988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63" t="s">
        <v>130</v>
      </c>
      <c r="AU179" s="263" t="s">
        <v>83</v>
      </c>
      <c r="AV179" s="16" t="s">
        <v>142</v>
      </c>
      <c r="AW179" s="16" t="s">
        <v>35</v>
      </c>
      <c r="AX179" s="16" t="s">
        <v>73</v>
      </c>
      <c r="AY179" s="263" t="s">
        <v>119</v>
      </c>
    </row>
    <row r="180" s="13" customFormat="1">
      <c r="A180" s="13"/>
      <c r="B180" s="220"/>
      <c r="C180" s="221"/>
      <c r="D180" s="222" t="s">
        <v>130</v>
      </c>
      <c r="E180" s="223" t="s">
        <v>19</v>
      </c>
      <c r="F180" s="224" t="s">
        <v>210</v>
      </c>
      <c r="G180" s="221"/>
      <c r="H180" s="223" t="s">
        <v>19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0" t="s">
        <v>130</v>
      </c>
      <c r="AU180" s="230" t="s">
        <v>83</v>
      </c>
      <c r="AV180" s="13" t="s">
        <v>81</v>
      </c>
      <c r="AW180" s="13" t="s">
        <v>35</v>
      </c>
      <c r="AX180" s="13" t="s">
        <v>73</v>
      </c>
      <c r="AY180" s="230" t="s">
        <v>119</v>
      </c>
    </row>
    <row r="181" s="13" customFormat="1">
      <c r="A181" s="13"/>
      <c r="B181" s="220"/>
      <c r="C181" s="221"/>
      <c r="D181" s="222" t="s">
        <v>130</v>
      </c>
      <c r="E181" s="223" t="s">
        <v>19</v>
      </c>
      <c r="F181" s="224" t="s">
        <v>211</v>
      </c>
      <c r="G181" s="221"/>
      <c r="H181" s="223" t="s">
        <v>19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0" t="s">
        <v>130</v>
      </c>
      <c r="AU181" s="230" t="s">
        <v>83</v>
      </c>
      <c r="AV181" s="13" t="s">
        <v>81</v>
      </c>
      <c r="AW181" s="13" t="s">
        <v>35</v>
      </c>
      <c r="AX181" s="13" t="s">
        <v>73</v>
      </c>
      <c r="AY181" s="230" t="s">
        <v>119</v>
      </c>
    </row>
    <row r="182" s="14" customFormat="1">
      <c r="A182" s="14"/>
      <c r="B182" s="231"/>
      <c r="C182" s="232"/>
      <c r="D182" s="222" t="s">
        <v>130</v>
      </c>
      <c r="E182" s="233" t="s">
        <v>19</v>
      </c>
      <c r="F182" s="234" t="s">
        <v>212</v>
      </c>
      <c r="G182" s="232"/>
      <c r="H182" s="235">
        <v>4.2530000000000001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130</v>
      </c>
      <c r="AU182" s="241" t="s">
        <v>83</v>
      </c>
      <c r="AV182" s="14" t="s">
        <v>83</v>
      </c>
      <c r="AW182" s="14" t="s">
        <v>35</v>
      </c>
      <c r="AX182" s="14" t="s">
        <v>73</v>
      </c>
      <c r="AY182" s="241" t="s">
        <v>119</v>
      </c>
    </row>
    <row r="183" s="14" customFormat="1">
      <c r="A183" s="14"/>
      <c r="B183" s="231"/>
      <c r="C183" s="232"/>
      <c r="D183" s="222" t="s">
        <v>130</v>
      </c>
      <c r="E183" s="233" t="s">
        <v>19</v>
      </c>
      <c r="F183" s="234" t="s">
        <v>213</v>
      </c>
      <c r="G183" s="232"/>
      <c r="H183" s="235">
        <v>1.1140000000000001</v>
      </c>
      <c r="I183" s="236"/>
      <c r="J183" s="232"/>
      <c r="K183" s="232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130</v>
      </c>
      <c r="AU183" s="241" t="s">
        <v>83</v>
      </c>
      <c r="AV183" s="14" t="s">
        <v>83</v>
      </c>
      <c r="AW183" s="14" t="s">
        <v>35</v>
      </c>
      <c r="AX183" s="14" t="s">
        <v>73</v>
      </c>
      <c r="AY183" s="241" t="s">
        <v>119</v>
      </c>
    </row>
    <row r="184" s="14" customFormat="1">
      <c r="A184" s="14"/>
      <c r="B184" s="231"/>
      <c r="C184" s="232"/>
      <c r="D184" s="222" t="s">
        <v>130</v>
      </c>
      <c r="E184" s="233" t="s">
        <v>19</v>
      </c>
      <c r="F184" s="234" t="s">
        <v>214</v>
      </c>
      <c r="G184" s="232"/>
      <c r="H184" s="235">
        <v>2.0699999999999998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1" t="s">
        <v>130</v>
      </c>
      <c r="AU184" s="241" t="s">
        <v>83</v>
      </c>
      <c r="AV184" s="14" t="s">
        <v>83</v>
      </c>
      <c r="AW184" s="14" t="s">
        <v>35</v>
      </c>
      <c r="AX184" s="14" t="s">
        <v>73</v>
      </c>
      <c r="AY184" s="241" t="s">
        <v>119</v>
      </c>
    </row>
    <row r="185" s="13" customFormat="1">
      <c r="A185" s="13"/>
      <c r="B185" s="220"/>
      <c r="C185" s="221"/>
      <c r="D185" s="222" t="s">
        <v>130</v>
      </c>
      <c r="E185" s="223" t="s">
        <v>19</v>
      </c>
      <c r="F185" s="224" t="s">
        <v>215</v>
      </c>
      <c r="G185" s="221"/>
      <c r="H185" s="223" t="s">
        <v>19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0" t="s">
        <v>130</v>
      </c>
      <c r="AU185" s="230" t="s">
        <v>83</v>
      </c>
      <c r="AV185" s="13" t="s">
        <v>81</v>
      </c>
      <c r="AW185" s="13" t="s">
        <v>35</v>
      </c>
      <c r="AX185" s="13" t="s">
        <v>73</v>
      </c>
      <c r="AY185" s="230" t="s">
        <v>119</v>
      </c>
    </row>
    <row r="186" s="14" customFormat="1">
      <c r="A186" s="14"/>
      <c r="B186" s="231"/>
      <c r="C186" s="232"/>
      <c r="D186" s="222" t="s">
        <v>130</v>
      </c>
      <c r="E186" s="233" t="s">
        <v>19</v>
      </c>
      <c r="F186" s="234" t="s">
        <v>216</v>
      </c>
      <c r="G186" s="232"/>
      <c r="H186" s="235">
        <v>13.365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130</v>
      </c>
      <c r="AU186" s="241" t="s">
        <v>83</v>
      </c>
      <c r="AV186" s="14" t="s">
        <v>83</v>
      </c>
      <c r="AW186" s="14" t="s">
        <v>35</v>
      </c>
      <c r="AX186" s="14" t="s">
        <v>73</v>
      </c>
      <c r="AY186" s="241" t="s">
        <v>119</v>
      </c>
    </row>
    <row r="187" s="13" customFormat="1">
      <c r="A187" s="13"/>
      <c r="B187" s="220"/>
      <c r="C187" s="221"/>
      <c r="D187" s="222" t="s">
        <v>130</v>
      </c>
      <c r="E187" s="223" t="s">
        <v>19</v>
      </c>
      <c r="F187" s="224" t="s">
        <v>217</v>
      </c>
      <c r="G187" s="221"/>
      <c r="H187" s="223" t="s">
        <v>19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130</v>
      </c>
      <c r="AU187" s="230" t="s">
        <v>83</v>
      </c>
      <c r="AV187" s="13" t="s">
        <v>81</v>
      </c>
      <c r="AW187" s="13" t="s">
        <v>35</v>
      </c>
      <c r="AX187" s="13" t="s">
        <v>73</v>
      </c>
      <c r="AY187" s="230" t="s">
        <v>119</v>
      </c>
    </row>
    <row r="188" s="14" customFormat="1">
      <c r="A188" s="14"/>
      <c r="B188" s="231"/>
      <c r="C188" s="232"/>
      <c r="D188" s="222" t="s">
        <v>130</v>
      </c>
      <c r="E188" s="233" t="s">
        <v>19</v>
      </c>
      <c r="F188" s="234" t="s">
        <v>218</v>
      </c>
      <c r="G188" s="232"/>
      <c r="H188" s="235">
        <v>95.719999999999999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1" t="s">
        <v>130</v>
      </c>
      <c r="AU188" s="241" t="s">
        <v>83</v>
      </c>
      <c r="AV188" s="14" t="s">
        <v>83</v>
      </c>
      <c r="AW188" s="14" t="s">
        <v>35</v>
      </c>
      <c r="AX188" s="14" t="s">
        <v>73</v>
      </c>
      <c r="AY188" s="241" t="s">
        <v>119</v>
      </c>
    </row>
    <row r="189" s="16" customFormat="1">
      <c r="A189" s="16"/>
      <c r="B189" s="253"/>
      <c r="C189" s="254"/>
      <c r="D189" s="222" t="s">
        <v>130</v>
      </c>
      <c r="E189" s="255" t="s">
        <v>19</v>
      </c>
      <c r="F189" s="256" t="s">
        <v>209</v>
      </c>
      <c r="G189" s="254"/>
      <c r="H189" s="257">
        <v>116.52199999999999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63" t="s">
        <v>130</v>
      </c>
      <c r="AU189" s="263" t="s">
        <v>83</v>
      </c>
      <c r="AV189" s="16" t="s">
        <v>142</v>
      </c>
      <c r="AW189" s="16" t="s">
        <v>35</v>
      </c>
      <c r="AX189" s="16" t="s">
        <v>73</v>
      </c>
      <c r="AY189" s="263" t="s">
        <v>119</v>
      </c>
    </row>
    <row r="190" s="13" customFormat="1">
      <c r="A190" s="13"/>
      <c r="B190" s="220"/>
      <c r="C190" s="221"/>
      <c r="D190" s="222" t="s">
        <v>130</v>
      </c>
      <c r="E190" s="223" t="s">
        <v>19</v>
      </c>
      <c r="F190" s="224" t="s">
        <v>219</v>
      </c>
      <c r="G190" s="221"/>
      <c r="H190" s="223" t="s">
        <v>19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0" t="s">
        <v>130</v>
      </c>
      <c r="AU190" s="230" t="s">
        <v>83</v>
      </c>
      <c r="AV190" s="13" t="s">
        <v>81</v>
      </c>
      <c r="AW190" s="13" t="s">
        <v>35</v>
      </c>
      <c r="AX190" s="13" t="s">
        <v>73</v>
      </c>
      <c r="AY190" s="230" t="s">
        <v>119</v>
      </c>
    </row>
    <row r="191" s="14" customFormat="1">
      <c r="A191" s="14"/>
      <c r="B191" s="231"/>
      <c r="C191" s="232"/>
      <c r="D191" s="222" t="s">
        <v>130</v>
      </c>
      <c r="E191" s="233" t="s">
        <v>19</v>
      </c>
      <c r="F191" s="234" t="s">
        <v>220</v>
      </c>
      <c r="G191" s="232"/>
      <c r="H191" s="235">
        <v>107.55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130</v>
      </c>
      <c r="AU191" s="241" t="s">
        <v>83</v>
      </c>
      <c r="AV191" s="14" t="s">
        <v>83</v>
      </c>
      <c r="AW191" s="14" t="s">
        <v>35</v>
      </c>
      <c r="AX191" s="14" t="s">
        <v>73</v>
      </c>
      <c r="AY191" s="241" t="s">
        <v>119</v>
      </c>
    </row>
    <row r="192" s="14" customFormat="1">
      <c r="A192" s="14"/>
      <c r="B192" s="231"/>
      <c r="C192" s="232"/>
      <c r="D192" s="222" t="s">
        <v>130</v>
      </c>
      <c r="E192" s="233" t="s">
        <v>19</v>
      </c>
      <c r="F192" s="234" t="s">
        <v>221</v>
      </c>
      <c r="G192" s="232"/>
      <c r="H192" s="235">
        <v>33.048000000000002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1" t="s">
        <v>130</v>
      </c>
      <c r="AU192" s="241" t="s">
        <v>83</v>
      </c>
      <c r="AV192" s="14" t="s">
        <v>83</v>
      </c>
      <c r="AW192" s="14" t="s">
        <v>35</v>
      </c>
      <c r="AX192" s="14" t="s">
        <v>73</v>
      </c>
      <c r="AY192" s="241" t="s">
        <v>119</v>
      </c>
    </row>
    <row r="193" s="16" customFormat="1">
      <c r="A193" s="16"/>
      <c r="B193" s="253"/>
      <c r="C193" s="254"/>
      <c r="D193" s="222" t="s">
        <v>130</v>
      </c>
      <c r="E193" s="255" t="s">
        <v>19</v>
      </c>
      <c r="F193" s="256" t="s">
        <v>209</v>
      </c>
      <c r="G193" s="254"/>
      <c r="H193" s="257">
        <v>140.59800000000001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63" t="s">
        <v>130</v>
      </c>
      <c r="AU193" s="263" t="s">
        <v>83</v>
      </c>
      <c r="AV193" s="16" t="s">
        <v>142</v>
      </c>
      <c r="AW193" s="16" t="s">
        <v>35</v>
      </c>
      <c r="AX193" s="16" t="s">
        <v>73</v>
      </c>
      <c r="AY193" s="263" t="s">
        <v>119</v>
      </c>
    </row>
    <row r="194" s="15" customFormat="1">
      <c r="A194" s="15"/>
      <c r="B194" s="242"/>
      <c r="C194" s="243"/>
      <c r="D194" s="222" t="s">
        <v>130</v>
      </c>
      <c r="E194" s="244" t="s">
        <v>19</v>
      </c>
      <c r="F194" s="245" t="s">
        <v>137</v>
      </c>
      <c r="G194" s="243"/>
      <c r="H194" s="246">
        <v>307.61599999999999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2" t="s">
        <v>130</v>
      </c>
      <c r="AU194" s="252" t="s">
        <v>83</v>
      </c>
      <c r="AV194" s="15" t="s">
        <v>126</v>
      </c>
      <c r="AW194" s="15" t="s">
        <v>35</v>
      </c>
      <c r="AX194" s="15" t="s">
        <v>81</v>
      </c>
      <c r="AY194" s="252" t="s">
        <v>119</v>
      </c>
    </row>
    <row r="195" s="2" customFormat="1" ht="24.15" customHeight="1">
      <c r="A195" s="40"/>
      <c r="B195" s="41"/>
      <c r="C195" s="202" t="s">
        <v>222</v>
      </c>
      <c r="D195" s="202" t="s">
        <v>121</v>
      </c>
      <c r="E195" s="203" t="s">
        <v>223</v>
      </c>
      <c r="F195" s="204" t="s">
        <v>224</v>
      </c>
      <c r="G195" s="205" t="s">
        <v>184</v>
      </c>
      <c r="H195" s="206">
        <v>167.018</v>
      </c>
      <c r="I195" s="207"/>
      <c r="J195" s="208">
        <f>ROUND(I195*H195,2)</f>
        <v>0</v>
      </c>
      <c r="K195" s="204" t="s">
        <v>125</v>
      </c>
      <c r="L195" s="46"/>
      <c r="M195" s="209" t="s">
        <v>19</v>
      </c>
      <c r="N195" s="210" t="s">
        <v>44</v>
      </c>
      <c r="O195" s="86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3" t="s">
        <v>126</v>
      </c>
      <c r="AT195" s="213" t="s">
        <v>121</v>
      </c>
      <c r="AU195" s="213" t="s">
        <v>83</v>
      </c>
      <c r="AY195" s="19" t="s">
        <v>119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9" t="s">
        <v>81</v>
      </c>
      <c r="BK195" s="214">
        <f>ROUND(I195*H195,2)</f>
        <v>0</v>
      </c>
      <c r="BL195" s="19" t="s">
        <v>126</v>
      </c>
      <c r="BM195" s="213" t="s">
        <v>225</v>
      </c>
    </row>
    <row r="196" s="2" customFormat="1">
      <c r="A196" s="40"/>
      <c r="B196" s="41"/>
      <c r="C196" s="42"/>
      <c r="D196" s="215" t="s">
        <v>128</v>
      </c>
      <c r="E196" s="42"/>
      <c r="F196" s="216" t="s">
        <v>226</v>
      </c>
      <c r="G196" s="42"/>
      <c r="H196" s="42"/>
      <c r="I196" s="217"/>
      <c r="J196" s="42"/>
      <c r="K196" s="42"/>
      <c r="L196" s="46"/>
      <c r="M196" s="218"/>
      <c r="N196" s="219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128</v>
      </c>
      <c r="AU196" s="19" t="s">
        <v>83</v>
      </c>
    </row>
    <row r="197" s="13" customFormat="1">
      <c r="A197" s="13"/>
      <c r="B197" s="220"/>
      <c r="C197" s="221"/>
      <c r="D197" s="222" t="s">
        <v>130</v>
      </c>
      <c r="E197" s="223" t="s">
        <v>19</v>
      </c>
      <c r="F197" s="224" t="s">
        <v>131</v>
      </c>
      <c r="G197" s="221"/>
      <c r="H197" s="223" t="s">
        <v>19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130</v>
      </c>
      <c r="AU197" s="230" t="s">
        <v>83</v>
      </c>
      <c r="AV197" s="13" t="s">
        <v>81</v>
      </c>
      <c r="AW197" s="13" t="s">
        <v>35</v>
      </c>
      <c r="AX197" s="13" t="s">
        <v>73</v>
      </c>
      <c r="AY197" s="230" t="s">
        <v>119</v>
      </c>
    </row>
    <row r="198" s="13" customFormat="1">
      <c r="A198" s="13"/>
      <c r="B198" s="220"/>
      <c r="C198" s="221"/>
      <c r="D198" s="222" t="s">
        <v>130</v>
      </c>
      <c r="E198" s="223" t="s">
        <v>19</v>
      </c>
      <c r="F198" s="224" t="s">
        <v>187</v>
      </c>
      <c r="G198" s="221"/>
      <c r="H198" s="223" t="s">
        <v>19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0" t="s">
        <v>130</v>
      </c>
      <c r="AU198" s="230" t="s">
        <v>83</v>
      </c>
      <c r="AV198" s="13" t="s">
        <v>81</v>
      </c>
      <c r="AW198" s="13" t="s">
        <v>35</v>
      </c>
      <c r="AX198" s="13" t="s">
        <v>73</v>
      </c>
      <c r="AY198" s="230" t="s">
        <v>119</v>
      </c>
    </row>
    <row r="199" s="14" customFormat="1">
      <c r="A199" s="14"/>
      <c r="B199" s="231"/>
      <c r="C199" s="232"/>
      <c r="D199" s="222" t="s">
        <v>130</v>
      </c>
      <c r="E199" s="233" t="s">
        <v>19</v>
      </c>
      <c r="F199" s="234" t="s">
        <v>188</v>
      </c>
      <c r="G199" s="232"/>
      <c r="H199" s="235">
        <v>28.68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130</v>
      </c>
      <c r="AU199" s="241" t="s">
        <v>83</v>
      </c>
      <c r="AV199" s="14" t="s">
        <v>83</v>
      </c>
      <c r="AW199" s="14" t="s">
        <v>35</v>
      </c>
      <c r="AX199" s="14" t="s">
        <v>73</v>
      </c>
      <c r="AY199" s="241" t="s">
        <v>119</v>
      </c>
    </row>
    <row r="200" s="13" customFormat="1">
      <c r="A200" s="13"/>
      <c r="B200" s="220"/>
      <c r="C200" s="221"/>
      <c r="D200" s="222" t="s">
        <v>130</v>
      </c>
      <c r="E200" s="223" t="s">
        <v>19</v>
      </c>
      <c r="F200" s="224" t="s">
        <v>189</v>
      </c>
      <c r="G200" s="221"/>
      <c r="H200" s="223" t="s">
        <v>19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0" t="s">
        <v>130</v>
      </c>
      <c r="AU200" s="230" t="s">
        <v>83</v>
      </c>
      <c r="AV200" s="13" t="s">
        <v>81</v>
      </c>
      <c r="AW200" s="13" t="s">
        <v>35</v>
      </c>
      <c r="AX200" s="13" t="s">
        <v>73</v>
      </c>
      <c r="AY200" s="230" t="s">
        <v>119</v>
      </c>
    </row>
    <row r="201" s="14" customFormat="1">
      <c r="A201" s="14"/>
      <c r="B201" s="231"/>
      <c r="C201" s="232"/>
      <c r="D201" s="222" t="s">
        <v>130</v>
      </c>
      <c r="E201" s="233" t="s">
        <v>19</v>
      </c>
      <c r="F201" s="234" t="s">
        <v>190</v>
      </c>
      <c r="G201" s="232"/>
      <c r="H201" s="235">
        <v>8.2080000000000002</v>
      </c>
      <c r="I201" s="236"/>
      <c r="J201" s="232"/>
      <c r="K201" s="232"/>
      <c r="L201" s="237"/>
      <c r="M201" s="238"/>
      <c r="N201" s="239"/>
      <c r="O201" s="239"/>
      <c r="P201" s="239"/>
      <c r="Q201" s="239"/>
      <c r="R201" s="239"/>
      <c r="S201" s="239"/>
      <c r="T201" s="24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1" t="s">
        <v>130</v>
      </c>
      <c r="AU201" s="241" t="s">
        <v>83</v>
      </c>
      <c r="AV201" s="14" t="s">
        <v>83</v>
      </c>
      <c r="AW201" s="14" t="s">
        <v>35</v>
      </c>
      <c r="AX201" s="14" t="s">
        <v>73</v>
      </c>
      <c r="AY201" s="241" t="s">
        <v>119</v>
      </c>
    </row>
    <row r="202" s="14" customFormat="1">
      <c r="A202" s="14"/>
      <c r="B202" s="231"/>
      <c r="C202" s="232"/>
      <c r="D202" s="222" t="s">
        <v>130</v>
      </c>
      <c r="E202" s="233" t="s">
        <v>19</v>
      </c>
      <c r="F202" s="234" t="s">
        <v>191</v>
      </c>
      <c r="G202" s="232"/>
      <c r="H202" s="235">
        <v>4.4279999999999999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1" t="s">
        <v>130</v>
      </c>
      <c r="AU202" s="241" t="s">
        <v>83</v>
      </c>
      <c r="AV202" s="14" t="s">
        <v>83</v>
      </c>
      <c r="AW202" s="14" t="s">
        <v>35</v>
      </c>
      <c r="AX202" s="14" t="s">
        <v>73</v>
      </c>
      <c r="AY202" s="241" t="s">
        <v>119</v>
      </c>
    </row>
    <row r="203" s="13" customFormat="1">
      <c r="A203" s="13"/>
      <c r="B203" s="220"/>
      <c r="C203" s="221"/>
      <c r="D203" s="222" t="s">
        <v>130</v>
      </c>
      <c r="E203" s="223" t="s">
        <v>19</v>
      </c>
      <c r="F203" s="224" t="s">
        <v>192</v>
      </c>
      <c r="G203" s="221"/>
      <c r="H203" s="223" t="s">
        <v>19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0" t="s">
        <v>130</v>
      </c>
      <c r="AU203" s="230" t="s">
        <v>83</v>
      </c>
      <c r="AV203" s="13" t="s">
        <v>81</v>
      </c>
      <c r="AW203" s="13" t="s">
        <v>35</v>
      </c>
      <c r="AX203" s="13" t="s">
        <v>73</v>
      </c>
      <c r="AY203" s="230" t="s">
        <v>119</v>
      </c>
    </row>
    <row r="204" s="14" customFormat="1">
      <c r="A204" s="14"/>
      <c r="B204" s="231"/>
      <c r="C204" s="232"/>
      <c r="D204" s="222" t="s">
        <v>130</v>
      </c>
      <c r="E204" s="233" t="s">
        <v>19</v>
      </c>
      <c r="F204" s="234" t="s">
        <v>193</v>
      </c>
      <c r="G204" s="232"/>
      <c r="H204" s="235">
        <v>4.8600000000000003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1" t="s">
        <v>130</v>
      </c>
      <c r="AU204" s="241" t="s">
        <v>83</v>
      </c>
      <c r="AV204" s="14" t="s">
        <v>83</v>
      </c>
      <c r="AW204" s="14" t="s">
        <v>35</v>
      </c>
      <c r="AX204" s="14" t="s">
        <v>73</v>
      </c>
      <c r="AY204" s="241" t="s">
        <v>119</v>
      </c>
    </row>
    <row r="205" s="13" customFormat="1">
      <c r="A205" s="13"/>
      <c r="B205" s="220"/>
      <c r="C205" s="221"/>
      <c r="D205" s="222" t="s">
        <v>130</v>
      </c>
      <c r="E205" s="223" t="s">
        <v>19</v>
      </c>
      <c r="F205" s="224" t="s">
        <v>194</v>
      </c>
      <c r="G205" s="221"/>
      <c r="H205" s="223" t="s">
        <v>19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0" t="s">
        <v>130</v>
      </c>
      <c r="AU205" s="230" t="s">
        <v>83</v>
      </c>
      <c r="AV205" s="13" t="s">
        <v>81</v>
      </c>
      <c r="AW205" s="13" t="s">
        <v>35</v>
      </c>
      <c r="AX205" s="13" t="s">
        <v>73</v>
      </c>
      <c r="AY205" s="230" t="s">
        <v>119</v>
      </c>
    </row>
    <row r="206" s="13" customFormat="1">
      <c r="A206" s="13"/>
      <c r="B206" s="220"/>
      <c r="C206" s="221"/>
      <c r="D206" s="222" t="s">
        <v>130</v>
      </c>
      <c r="E206" s="223" t="s">
        <v>19</v>
      </c>
      <c r="F206" s="224" t="s">
        <v>195</v>
      </c>
      <c r="G206" s="221"/>
      <c r="H206" s="223" t="s">
        <v>19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0" t="s">
        <v>130</v>
      </c>
      <c r="AU206" s="230" t="s">
        <v>83</v>
      </c>
      <c r="AV206" s="13" t="s">
        <v>81</v>
      </c>
      <c r="AW206" s="13" t="s">
        <v>35</v>
      </c>
      <c r="AX206" s="13" t="s">
        <v>73</v>
      </c>
      <c r="AY206" s="230" t="s">
        <v>119</v>
      </c>
    </row>
    <row r="207" s="13" customFormat="1">
      <c r="A207" s="13"/>
      <c r="B207" s="220"/>
      <c r="C207" s="221"/>
      <c r="D207" s="222" t="s">
        <v>130</v>
      </c>
      <c r="E207" s="223" t="s">
        <v>19</v>
      </c>
      <c r="F207" s="224" t="s">
        <v>196</v>
      </c>
      <c r="G207" s="221"/>
      <c r="H207" s="223" t="s">
        <v>19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0" t="s">
        <v>130</v>
      </c>
      <c r="AU207" s="230" t="s">
        <v>83</v>
      </c>
      <c r="AV207" s="13" t="s">
        <v>81</v>
      </c>
      <c r="AW207" s="13" t="s">
        <v>35</v>
      </c>
      <c r="AX207" s="13" t="s">
        <v>73</v>
      </c>
      <c r="AY207" s="230" t="s">
        <v>119</v>
      </c>
    </row>
    <row r="208" s="14" customFormat="1">
      <c r="A208" s="14"/>
      <c r="B208" s="231"/>
      <c r="C208" s="232"/>
      <c r="D208" s="222" t="s">
        <v>130</v>
      </c>
      <c r="E208" s="233" t="s">
        <v>19</v>
      </c>
      <c r="F208" s="234" t="s">
        <v>197</v>
      </c>
      <c r="G208" s="232"/>
      <c r="H208" s="235">
        <v>0.71999999999999997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1" t="s">
        <v>130</v>
      </c>
      <c r="AU208" s="241" t="s">
        <v>83</v>
      </c>
      <c r="AV208" s="14" t="s">
        <v>83</v>
      </c>
      <c r="AW208" s="14" t="s">
        <v>35</v>
      </c>
      <c r="AX208" s="14" t="s">
        <v>73</v>
      </c>
      <c r="AY208" s="241" t="s">
        <v>119</v>
      </c>
    </row>
    <row r="209" s="13" customFormat="1">
      <c r="A209" s="13"/>
      <c r="B209" s="220"/>
      <c r="C209" s="221"/>
      <c r="D209" s="222" t="s">
        <v>130</v>
      </c>
      <c r="E209" s="223" t="s">
        <v>19</v>
      </c>
      <c r="F209" s="224" t="s">
        <v>198</v>
      </c>
      <c r="G209" s="221"/>
      <c r="H209" s="223" t="s">
        <v>19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0" t="s">
        <v>130</v>
      </c>
      <c r="AU209" s="230" t="s">
        <v>83</v>
      </c>
      <c r="AV209" s="13" t="s">
        <v>81</v>
      </c>
      <c r="AW209" s="13" t="s">
        <v>35</v>
      </c>
      <c r="AX209" s="13" t="s">
        <v>73</v>
      </c>
      <c r="AY209" s="230" t="s">
        <v>119</v>
      </c>
    </row>
    <row r="210" s="14" customFormat="1">
      <c r="A210" s="14"/>
      <c r="B210" s="231"/>
      <c r="C210" s="232"/>
      <c r="D210" s="222" t="s">
        <v>130</v>
      </c>
      <c r="E210" s="233" t="s">
        <v>19</v>
      </c>
      <c r="F210" s="234" t="s">
        <v>199</v>
      </c>
      <c r="G210" s="232"/>
      <c r="H210" s="235">
        <v>0.95999999999999996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130</v>
      </c>
      <c r="AU210" s="241" t="s">
        <v>83</v>
      </c>
      <c r="AV210" s="14" t="s">
        <v>83</v>
      </c>
      <c r="AW210" s="14" t="s">
        <v>35</v>
      </c>
      <c r="AX210" s="14" t="s">
        <v>73</v>
      </c>
      <c r="AY210" s="241" t="s">
        <v>119</v>
      </c>
    </row>
    <row r="211" s="13" customFormat="1">
      <c r="A211" s="13"/>
      <c r="B211" s="220"/>
      <c r="C211" s="221"/>
      <c r="D211" s="222" t="s">
        <v>130</v>
      </c>
      <c r="E211" s="223" t="s">
        <v>19</v>
      </c>
      <c r="F211" s="224" t="s">
        <v>200</v>
      </c>
      <c r="G211" s="221"/>
      <c r="H211" s="223" t="s">
        <v>19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0" t="s">
        <v>130</v>
      </c>
      <c r="AU211" s="230" t="s">
        <v>83</v>
      </c>
      <c r="AV211" s="13" t="s">
        <v>81</v>
      </c>
      <c r="AW211" s="13" t="s">
        <v>35</v>
      </c>
      <c r="AX211" s="13" t="s">
        <v>73</v>
      </c>
      <c r="AY211" s="230" t="s">
        <v>119</v>
      </c>
    </row>
    <row r="212" s="14" customFormat="1">
      <c r="A212" s="14"/>
      <c r="B212" s="231"/>
      <c r="C212" s="232"/>
      <c r="D212" s="222" t="s">
        <v>130</v>
      </c>
      <c r="E212" s="233" t="s">
        <v>19</v>
      </c>
      <c r="F212" s="234" t="s">
        <v>201</v>
      </c>
      <c r="G212" s="232"/>
      <c r="H212" s="235">
        <v>0.40000000000000002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1" t="s">
        <v>130</v>
      </c>
      <c r="AU212" s="241" t="s">
        <v>83</v>
      </c>
      <c r="AV212" s="14" t="s">
        <v>83</v>
      </c>
      <c r="AW212" s="14" t="s">
        <v>35</v>
      </c>
      <c r="AX212" s="14" t="s">
        <v>73</v>
      </c>
      <c r="AY212" s="241" t="s">
        <v>119</v>
      </c>
    </row>
    <row r="213" s="13" customFormat="1">
      <c r="A213" s="13"/>
      <c r="B213" s="220"/>
      <c r="C213" s="221"/>
      <c r="D213" s="222" t="s">
        <v>130</v>
      </c>
      <c r="E213" s="223" t="s">
        <v>19</v>
      </c>
      <c r="F213" s="224" t="s">
        <v>202</v>
      </c>
      <c r="G213" s="221"/>
      <c r="H213" s="223" t="s">
        <v>19</v>
      </c>
      <c r="I213" s="225"/>
      <c r="J213" s="221"/>
      <c r="K213" s="221"/>
      <c r="L213" s="226"/>
      <c r="M213" s="227"/>
      <c r="N213" s="228"/>
      <c r="O213" s="228"/>
      <c r="P213" s="228"/>
      <c r="Q213" s="228"/>
      <c r="R213" s="228"/>
      <c r="S213" s="228"/>
      <c r="T213" s="22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0" t="s">
        <v>130</v>
      </c>
      <c r="AU213" s="230" t="s">
        <v>83</v>
      </c>
      <c r="AV213" s="13" t="s">
        <v>81</v>
      </c>
      <c r="AW213" s="13" t="s">
        <v>35</v>
      </c>
      <c r="AX213" s="13" t="s">
        <v>73</v>
      </c>
      <c r="AY213" s="230" t="s">
        <v>119</v>
      </c>
    </row>
    <row r="214" s="14" customFormat="1">
      <c r="A214" s="14"/>
      <c r="B214" s="231"/>
      <c r="C214" s="232"/>
      <c r="D214" s="222" t="s">
        <v>130</v>
      </c>
      <c r="E214" s="233" t="s">
        <v>19</v>
      </c>
      <c r="F214" s="234" t="s">
        <v>203</v>
      </c>
      <c r="G214" s="232"/>
      <c r="H214" s="235">
        <v>0.16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1" t="s">
        <v>130</v>
      </c>
      <c r="AU214" s="241" t="s">
        <v>83</v>
      </c>
      <c r="AV214" s="14" t="s">
        <v>83</v>
      </c>
      <c r="AW214" s="14" t="s">
        <v>35</v>
      </c>
      <c r="AX214" s="14" t="s">
        <v>73</v>
      </c>
      <c r="AY214" s="241" t="s">
        <v>119</v>
      </c>
    </row>
    <row r="215" s="13" customFormat="1">
      <c r="A215" s="13"/>
      <c r="B215" s="220"/>
      <c r="C215" s="221"/>
      <c r="D215" s="222" t="s">
        <v>130</v>
      </c>
      <c r="E215" s="223" t="s">
        <v>19</v>
      </c>
      <c r="F215" s="224" t="s">
        <v>204</v>
      </c>
      <c r="G215" s="221"/>
      <c r="H215" s="223" t="s">
        <v>19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0" t="s">
        <v>130</v>
      </c>
      <c r="AU215" s="230" t="s">
        <v>83</v>
      </c>
      <c r="AV215" s="13" t="s">
        <v>81</v>
      </c>
      <c r="AW215" s="13" t="s">
        <v>35</v>
      </c>
      <c r="AX215" s="13" t="s">
        <v>73</v>
      </c>
      <c r="AY215" s="230" t="s">
        <v>119</v>
      </c>
    </row>
    <row r="216" s="14" customFormat="1">
      <c r="A216" s="14"/>
      <c r="B216" s="231"/>
      <c r="C216" s="232"/>
      <c r="D216" s="222" t="s">
        <v>130</v>
      </c>
      <c r="E216" s="233" t="s">
        <v>19</v>
      </c>
      <c r="F216" s="234" t="s">
        <v>205</v>
      </c>
      <c r="G216" s="232"/>
      <c r="H216" s="235">
        <v>0.56000000000000005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130</v>
      </c>
      <c r="AU216" s="241" t="s">
        <v>83</v>
      </c>
      <c r="AV216" s="14" t="s">
        <v>83</v>
      </c>
      <c r="AW216" s="14" t="s">
        <v>35</v>
      </c>
      <c r="AX216" s="14" t="s">
        <v>73</v>
      </c>
      <c r="AY216" s="241" t="s">
        <v>119</v>
      </c>
    </row>
    <row r="217" s="13" customFormat="1">
      <c r="A217" s="13"/>
      <c r="B217" s="220"/>
      <c r="C217" s="221"/>
      <c r="D217" s="222" t="s">
        <v>130</v>
      </c>
      <c r="E217" s="223" t="s">
        <v>19</v>
      </c>
      <c r="F217" s="224" t="s">
        <v>206</v>
      </c>
      <c r="G217" s="221"/>
      <c r="H217" s="223" t="s">
        <v>19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0" t="s">
        <v>130</v>
      </c>
      <c r="AU217" s="230" t="s">
        <v>83</v>
      </c>
      <c r="AV217" s="13" t="s">
        <v>81</v>
      </c>
      <c r="AW217" s="13" t="s">
        <v>35</v>
      </c>
      <c r="AX217" s="13" t="s">
        <v>73</v>
      </c>
      <c r="AY217" s="230" t="s">
        <v>119</v>
      </c>
    </row>
    <row r="218" s="14" customFormat="1">
      <c r="A218" s="14"/>
      <c r="B218" s="231"/>
      <c r="C218" s="232"/>
      <c r="D218" s="222" t="s">
        <v>130</v>
      </c>
      <c r="E218" s="233" t="s">
        <v>19</v>
      </c>
      <c r="F218" s="234" t="s">
        <v>197</v>
      </c>
      <c r="G218" s="232"/>
      <c r="H218" s="235">
        <v>0.71999999999999997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130</v>
      </c>
      <c r="AU218" s="241" t="s">
        <v>83</v>
      </c>
      <c r="AV218" s="14" t="s">
        <v>83</v>
      </c>
      <c r="AW218" s="14" t="s">
        <v>35</v>
      </c>
      <c r="AX218" s="14" t="s">
        <v>73</v>
      </c>
      <c r="AY218" s="241" t="s">
        <v>119</v>
      </c>
    </row>
    <row r="219" s="13" customFormat="1">
      <c r="A219" s="13"/>
      <c r="B219" s="220"/>
      <c r="C219" s="221"/>
      <c r="D219" s="222" t="s">
        <v>130</v>
      </c>
      <c r="E219" s="223" t="s">
        <v>19</v>
      </c>
      <c r="F219" s="224" t="s">
        <v>207</v>
      </c>
      <c r="G219" s="221"/>
      <c r="H219" s="223" t="s">
        <v>19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0" t="s">
        <v>130</v>
      </c>
      <c r="AU219" s="230" t="s">
        <v>83</v>
      </c>
      <c r="AV219" s="13" t="s">
        <v>81</v>
      </c>
      <c r="AW219" s="13" t="s">
        <v>35</v>
      </c>
      <c r="AX219" s="13" t="s">
        <v>73</v>
      </c>
      <c r="AY219" s="230" t="s">
        <v>119</v>
      </c>
    </row>
    <row r="220" s="14" customFormat="1">
      <c r="A220" s="14"/>
      <c r="B220" s="231"/>
      <c r="C220" s="232"/>
      <c r="D220" s="222" t="s">
        <v>130</v>
      </c>
      <c r="E220" s="233" t="s">
        <v>19</v>
      </c>
      <c r="F220" s="234" t="s">
        <v>208</v>
      </c>
      <c r="G220" s="232"/>
      <c r="H220" s="235">
        <v>0.80000000000000004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1" t="s">
        <v>130</v>
      </c>
      <c r="AU220" s="241" t="s">
        <v>83</v>
      </c>
      <c r="AV220" s="14" t="s">
        <v>83</v>
      </c>
      <c r="AW220" s="14" t="s">
        <v>35</v>
      </c>
      <c r="AX220" s="14" t="s">
        <v>73</v>
      </c>
      <c r="AY220" s="241" t="s">
        <v>119</v>
      </c>
    </row>
    <row r="221" s="16" customFormat="1">
      <c r="A221" s="16"/>
      <c r="B221" s="253"/>
      <c r="C221" s="254"/>
      <c r="D221" s="222" t="s">
        <v>130</v>
      </c>
      <c r="E221" s="255" t="s">
        <v>19</v>
      </c>
      <c r="F221" s="256" t="s">
        <v>209</v>
      </c>
      <c r="G221" s="254"/>
      <c r="H221" s="257">
        <v>50.495999999999988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63" t="s">
        <v>130</v>
      </c>
      <c r="AU221" s="263" t="s">
        <v>83</v>
      </c>
      <c r="AV221" s="16" t="s">
        <v>142</v>
      </c>
      <c r="AW221" s="16" t="s">
        <v>35</v>
      </c>
      <c r="AX221" s="16" t="s">
        <v>73</v>
      </c>
      <c r="AY221" s="263" t="s">
        <v>119</v>
      </c>
    </row>
    <row r="222" s="13" customFormat="1">
      <c r="A222" s="13"/>
      <c r="B222" s="220"/>
      <c r="C222" s="221"/>
      <c r="D222" s="222" t="s">
        <v>130</v>
      </c>
      <c r="E222" s="223" t="s">
        <v>19</v>
      </c>
      <c r="F222" s="224" t="s">
        <v>161</v>
      </c>
      <c r="G222" s="221"/>
      <c r="H222" s="223" t="s">
        <v>19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0" t="s">
        <v>130</v>
      </c>
      <c r="AU222" s="230" t="s">
        <v>83</v>
      </c>
      <c r="AV222" s="13" t="s">
        <v>81</v>
      </c>
      <c r="AW222" s="13" t="s">
        <v>35</v>
      </c>
      <c r="AX222" s="13" t="s">
        <v>73</v>
      </c>
      <c r="AY222" s="230" t="s">
        <v>119</v>
      </c>
    </row>
    <row r="223" s="14" customFormat="1">
      <c r="A223" s="14"/>
      <c r="B223" s="231"/>
      <c r="C223" s="232"/>
      <c r="D223" s="222" t="s">
        <v>130</v>
      </c>
      <c r="E223" s="233" t="s">
        <v>19</v>
      </c>
      <c r="F223" s="234" t="s">
        <v>212</v>
      </c>
      <c r="G223" s="232"/>
      <c r="H223" s="235">
        <v>4.2530000000000001</v>
      </c>
      <c r="I223" s="236"/>
      <c r="J223" s="232"/>
      <c r="K223" s="232"/>
      <c r="L223" s="237"/>
      <c r="M223" s="238"/>
      <c r="N223" s="239"/>
      <c r="O223" s="239"/>
      <c r="P223" s="239"/>
      <c r="Q223" s="239"/>
      <c r="R223" s="239"/>
      <c r="S223" s="239"/>
      <c r="T223" s="24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1" t="s">
        <v>130</v>
      </c>
      <c r="AU223" s="241" t="s">
        <v>83</v>
      </c>
      <c r="AV223" s="14" t="s">
        <v>83</v>
      </c>
      <c r="AW223" s="14" t="s">
        <v>35</v>
      </c>
      <c r="AX223" s="14" t="s">
        <v>73</v>
      </c>
      <c r="AY223" s="241" t="s">
        <v>119</v>
      </c>
    </row>
    <row r="224" s="14" customFormat="1">
      <c r="A224" s="14"/>
      <c r="B224" s="231"/>
      <c r="C224" s="232"/>
      <c r="D224" s="222" t="s">
        <v>130</v>
      </c>
      <c r="E224" s="233" t="s">
        <v>19</v>
      </c>
      <c r="F224" s="234" t="s">
        <v>213</v>
      </c>
      <c r="G224" s="232"/>
      <c r="H224" s="235">
        <v>1.1140000000000001</v>
      </c>
      <c r="I224" s="236"/>
      <c r="J224" s="232"/>
      <c r="K224" s="232"/>
      <c r="L224" s="237"/>
      <c r="M224" s="238"/>
      <c r="N224" s="239"/>
      <c r="O224" s="239"/>
      <c r="P224" s="239"/>
      <c r="Q224" s="239"/>
      <c r="R224" s="239"/>
      <c r="S224" s="239"/>
      <c r="T224" s="24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1" t="s">
        <v>130</v>
      </c>
      <c r="AU224" s="241" t="s">
        <v>83</v>
      </c>
      <c r="AV224" s="14" t="s">
        <v>83</v>
      </c>
      <c r="AW224" s="14" t="s">
        <v>35</v>
      </c>
      <c r="AX224" s="14" t="s">
        <v>73</v>
      </c>
      <c r="AY224" s="241" t="s">
        <v>119</v>
      </c>
    </row>
    <row r="225" s="14" customFormat="1">
      <c r="A225" s="14"/>
      <c r="B225" s="231"/>
      <c r="C225" s="232"/>
      <c r="D225" s="222" t="s">
        <v>130</v>
      </c>
      <c r="E225" s="233" t="s">
        <v>19</v>
      </c>
      <c r="F225" s="234" t="s">
        <v>214</v>
      </c>
      <c r="G225" s="232"/>
      <c r="H225" s="235">
        <v>2.0699999999999998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130</v>
      </c>
      <c r="AU225" s="241" t="s">
        <v>83</v>
      </c>
      <c r="AV225" s="14" t="s">
        <v>83</v>
      </c>
      <c r="AW225" s="14" t="s">
        <v>35</v>
      </c>
      <c r="AX225" s="14" t="s">
        <v>73</v>
      </c>
      <c r="AY225" s="241" t="s">
        <v>119</v>
      </c>
    </row>
    <row r="226" s="13" customFormat="1">
      <c r="A226" s="13"/>
      <c r="B226" s="220"/>
      <c r="C226" s="221"/>
      <c r="D226" s="222" t="s">
        <v>130</v>
      </c>
      <c r="E226" s="223" t="s">
        <v>19</v>
      </c>
      <c r="F226" s="224" t="s">
        <v>162</v>
      </c>
      <c r="G226" s="221"/>
      <c r="H226" s="223" t="s">
        <v>19</v>
      </c>
      <c r="I226" s="225"/>
      <c r="J226" s="221"/>
      <c r="K226" s="221"/>
      <c r="L226" s="226"/>
      <c r="M226" s="227"/>
      <c r="N226" s="228"/>
      <c r="O226" s="228"/>
      <c r="P226" s="228"/>
      <c r="Q226" s="228"/>
      <c r="R226" s="228"/>
      <c r="S226" s="228"/>
      <c r="T226" s="22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0" t="s">
        <v>130</v>
      </c>
      <c r="AU226" s="230" t="s">
        <v>83</v>
      </c>
      <c r="AV226" s="13" t="s">
        <v>81</v>
      </c>
      <c r="AW226" s="13" t="s">
        <v>35</v>
      </c>
      <c r="AX226" s="13" t="s">
        <v>73</v>
      </c>
      <c r="AY226" s="230" t="s">
        <v>119</v>
      </c>
    </row>
    <row r="227" s="14" customFormat="1">
      <c r="A227" s="14"/>
      <c r="B227" s="231"/>
      <c r="C227" s="232"/>
      <c r="D227" s="222" t="s">
        <v>130</v>
      </c>
      <c r="E227" s="233" t="s">
        <v>19</v>
      </c>
      <c r="F227" s="234" t="s">
        <v>216</v>
      </c>
      <c r="G227" s="232"/>
      <c r="H227" s="235">
        <v>13.365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1" t="s">
        <v>130</v>
      </c>
      <c r="AU227" s="241" t="s">
        <v>83</v>
      </c>
      <c r="AV227" s="14" t="s">
        <v>83</v>
      </c>
      <c r="AW227" s="14" t="s">
        <v>35</v>
      </c>
      <c r="AX227" s="14" t="s">
        <v>73</v>
      </c>
      <c r="AY227" s="241" t="s">
        <v>119</v>
      </c>
    </row>
    <row r="228" s="13" customFormat="1">
      <c r="A228" s="13"/>
      <c r="B228" s="220"/>
      <c r="C228" s="221"/>
      <c r="D228" s="222" t="s">
        <v>130</v>
      </c>
      <c r="E228" s="223" t="s">
        <v>19</v>
      </c>
      <c r="F228" s="224" t="s">
        <v>164</v>
      </c>
      <c r="G228" s="221"/>
      <c r="H228" s="223" t="s">
        <v>19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0" t="s">
        <v>130</v>
      </c>
      <c r="AU228" s="230" t="s">
        <v>83</v>
      </c>
      <c r="AV228" s="13" t="s">
        <v>81</v>
      </c>
      <c r="AW228" s="13" t="s">
        <v>35</v>
      </c>
      <c r="AX228" s="13" t="s">
        <v>73</v>
      </c>
      <c r="AY228" s="230" t="s">
        <v>119</v>
      </c>
    </row>
    <row r="229" s="14" customFormat="1">
      <c r="A229" s="14"/>
      <c r="B229" s="231"/>
      <c r="C229" s="232"/>
      <c r="D229" s="222" t="s">
        <v>130</v>
      </c>
      <c r="E229" s="233" t="s">
        <v>19</v>
      </c>
      <c r="F229" s="234" t="s">
        <v>218</v>
      </c>
      <c r="G229" s="232"/>
      <c r="H229" s="235">
        <v>95.719999999999999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1" t="s">
        <v>130</v>
      </c>
      <c r="AU229" s="241" t="s">
        <v>83</v>
      </c>
      <c r="AV229" s="14" t="s">
        <v>83</v>
      </c>
      <c r="AW229" s="14" t="s">
        <v>35</v>
      </c>
      <c r="AX229" s="14" t="s">
        <v>73</v>
      </c>
      <c r="AY229" s="241" t="s">
        <v>119</v>
      </c>
    </row>
    <row r="230" s="15" customFormat="1">
      <c r="A230" s="15"/>
      <c r="B230" s="242"/>
      <c r="C230" s="243"/>
      <c r="D230" s="222" t="s">
        <v>130</v>
      </c>
      <c r="E230" s="244" t="s">
        <v>19</v>
      </c>
      <c r="F230" s="245" t="s">
        <v>137</v>
      </c>
      <c r="G230" s="243"/>
      <c r="H230" s="246">
        <v>167.01799999999997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2" t="s">
        <v>130</v>
      </c>
      <c r="AU230" s="252" t="s">
        <v>83</v>
      </c>
      <c r="AV230" s="15" t="s">
        <v>126</v>
      </c>
      <c r="AW230" s="15" t="s">
        <v>35</v>
      </c>
      <c r="AX230" s="15" t="s">
        <v>81</v>
      </c>
      <c r="AY230" s="252" t="s">
        <v>119</v>
      </c>
    </row>
    <row r="231" s="2" customFormat="1" ht="16.5" customHeight="1">
      <c r="A231" s="40"/>
      <c r="B231" s="41"/>
      <c r="C231" s="264" t="s">
        <v>134</v>
      </c>
      <c r="D231" s="264" t="s">
        <v>227</v>
      </c>
      <c r="E231" s="265" t="s">
        <v>228</v>
      </c>
      <c r="F231" s="266" t="s">
        <v>229</v>
      </c>
      <c r="G231" s="267" t="s">
        <v>230</v>
      </c>
      <c r="H231" s="268">
        <v>334.036</v>
      </c>
      <c r="I231" s="269"/>
      <c r="J231" s="270">
        <f>ROUND(I231*H231,2)</f>
        <v>0</v>
      </c>
      <c r="K231" s="266" t="s">
        <v>125</v>
      </c>
      <c r="L231" s="271"/>
      <c r="M231" s="272" t="s">
        <v>19</v>
      </c>
      <c r="N231" s="273" t="s">
        <v>44</v>
      </c>
      <c r="O231" s="86"/>
      <c r="P231" s="211">
        <f>O231*H231</f>
        <v>0</v>
      </c>
      <c r="Q231" s="211">
        <v>1</v>
      </c>
      <c r="R231" s="211">
        <f>Q231*H231</f>
        <v>334.036</v>
      </c>
      <c r="S231" s="211">
        <v>0</v>
      </c>
      <c r="T231" s="212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3" t="s">
        <v>181</v>
      </c>
      <c r="AT231" s="213" t="s">
        <v>227</v>
      </c>
      <c r="AU231" s="213" t="s">
        <v>83</v>
      </c>
      <c r="AY231" s="19" t="s">
        <v>119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9" t="s">
        <v>81</v>
      </c>
      <c r="BK231" s="214">
        <f>ROUND(I231*H231,2)</f>
        <v>0</v>
      </c>
      <c r="BL231" s="19" t="s">
        <v>126</v>
      </c>
      <c r="BM231" s="213" t="s">
        <v>231</v>
      </c>
    </row>
    <row r="232" s="2" customFormat="1">
      <c r="A232" s="40"/>
      <c r="B232" s="41"/>
      <c r="C232" s="42"/>
      <c r="D232" s="215" t="s">
        <v>128</v>
      </c>
      <c r="E232" s="42"/>
      <c r="F232" s="216" t="s">
        <v>232</v>
      </c>
      <c r="G232" s="42"/>
      <c r="H232" s="42"/>
      <c r="I232" s="217"/>
      <c r="J232" s="42"/>
      <c r="K232" s="42"/>
      <c r="L232" s="46"/>
      <c r="M232" s="218"/>
      <c r="N232" s="219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128</v>
      </c>
      <c r="AU232" s="19" t="s">
        <v>83</v>
      </c>
    </row>
    <row r="233" s="13" customFormat="1">
      <c r="A233" s="13"/>
      <c r="B233" s="220"/>
      <c r="C233" s="221"/>
      <c r="D233" s="222" t="s">
        <v>130</v>
      </c>
      <c r="E233" s="223" t="s">
        <v>19</v>
      </c>
      <c r="F233" s="224" t="s">
        <v>131</v>
      </c>
      <c r="G233" s="221"/>
      <c r="H233" s="223" t="s">
        <v>19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0" t="s">
        <v>130</v>
      </c>
      <c r="AU233" s="230" t="s">
        <v>83</v>
      </c>
      <c r="AV233" s="13" t="s">
        <v>81</v>
      </c>
      <c r="AW233" s="13" t="s">
        <v>35</v>
      </c>
      <c r="AX233" s="13" t="s">
        <v>73</v>
      </c>
      <c r="AY233" s="230" t="s">
        <v>119</v>
      </c>
    </row>
    <row r="234" s="13" customFormat="1">
      <c r="A234" s="13"/>
      <c r="B234" s="220"/>
      <c r="C234" s="221"/>
      <c r="D234" s="222" t="s">
        <v>130</v>
      </c>
      <c r="E234" s="223" t="s">
        <v>19</v>
      </c>
      <c r="F234" s="224" t="s">
        <v>187</v>
      </c>
      <c r="G234" s="221"/>
      <c r="H234" s="223" t="s">
        <v>19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0" t="s">
        <v>130</v>
      </c>
      <c r="AU234" s="230" t="s">
        <v>83</v>
      </c>
      <c r="AV234" s="13" t="s">
        <v>81</v>
      </c>
      <c r="AW234" s="13" t="s">
        <v>35</v>
      </c>
      <c r="AX234" s="13" t="s">
        <v>73</v>
      </c>
      <c r="AY234" s="230" t="s">
        <v>119</v>
      </c>
    </row>
    <row r="235" s="14" customFormat="1">
      <c r="A235" s="14"/>
      <c r="B235" s="231"/>
      <c r="C235" s="232"/>
      <c r="D235" s="222" t="s">
        <v>130</v>
      </c>
      <c r="E235" s="233" t="s">
        <v>19</v>
      </c>
      <c r="F235" s="234" t="s">
        <v>188</v>
      </c>
      <c r="G235" s="232"/>
      <c r="H235" s="235">
        <v>28.68</v>
      </c>
      <c r="I235" s="236"/>
      <c r="J235" s="232"/>
      <c r="K235" s="232"/>
      <c r="L235" s="237"/>
      <c r="M235" s="238"/>
      <c r="N235" s="239"/>
      <c r="O235" s="239"/>
      <c r="P235" s="239"/>
      <c r="Q235" s="239"/>
      <c r="R235" s="239"/>
      <c r="S235" s="239"/>
      <c r="T235" s="24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1" t="s">
        <v>130</v>
      </c>
      <c r="AU235" s="241" t="s">
        <v>83</v>
      </c>
      <c r="AV235" s="14" t="s">
        <v>83</v>
      </c>
      <c r="AW235" s="14" t="s">
        <v>35</v>
      </c>
      <c r="AX235" s="14" t="s">
        <v>73</v>
      </c>
      <c r="AY235" s="241" t="s">
        <v>119</v>
      </c>
    </row>
    <row r="236" s="13" customFormat="1">
      <c r="A236" s="13"/>
      <c r="B236" s="220"/>
      <c r="C236" s="221"/>
      <c r="D236" s="222" t="s">
        <v>130</v>
      </c>
      <c r="E236" s="223" t="s">
        <v>19</v>
      </c>
      <c r="F236" s="224" t="s">
        <v>189</v>
      </c>
      <c r="G236" s="221"/>
      <c r="H236" s="223" t="s">
        <v>19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0" t="s">
        <v>130</v>
      </c>
      <c r="AU236" s="230" t="s">
        <v>83</v>
      </c>
      <c r="AV236" s="13" t="s">
        <v>81</v>
      </c>
      <c r="AW236" s="13" t="s">
        <v>35</v>
      </c>
      <c r="AX236" s="13" t="s">
        <v>73</v>
      </c>
      <c r="AY236" s="230" t="s">
        <v>119</v>
      </c>
    </row>
    <row r="237" s="14" customFormat="1">
      <c r="A237" s="14"/>
      <c r="B237" s="231"/>
      <c r="C237" s="232"/>
      <c r="D237" s="222" t="s">
        <v>130</v>
      </c>
      <c r="E237" s="233" t="s">
        <v>19</v>
      </c>
      <c r="F237" s="234" t="s">
        <v>190</v>
      </c>
      <c r="G237" s="232"/>
      <c r="H237" s="235">
        <v>8.2080000000000002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1" t="s">
        <v>130</v>
      </c>
      <c r="AU237" s="241" t="s">
        <v>83</v>
      </c>
      <c r="AV237" s="14" t="s">
        <v>83</v>
      </c>
      <c r="AW237" s="14" t="s">
        <v>35</v>
      </c>
      <c r="AX237" s="14" t="s">
        <v>73</v>
      </c>
      <c r="AY237" s="241" t="s">
        <v>119</v>
      </c>
    </row>
    <row r="238" s="14" customFormat="1">
      <c r="A238" s="14"/>
      <c r="B238" s="231"/>
      <c r="C238" s="232"/>
      <c r="D238" s="222" t="s">
        <v>130</v>
      </c>
      <c r="E238" s="233" t="s">
        <v>19</v>
      </c>
      <c r="F238" s="234" t="s">
        <v>191</v>
      </c>
      <c r="G238" s="232"/>
      <c r="H238" s="235">
        <v>4.4279999999999999</v>
      </c>
      <c r="I238" s="236"/>
      <c r="J238" s="232"/>
      <c r="K238" s="232"/>
      <c r="L238" s="237"/>
      <c r="M238" s="238"/>
      <c r="N238" s="239"/>
      <c r="O238" s="239"/>
      <c r="P238" s="239"/>
      <c r="Q238" s="239"/>
      <c r="R238" s="239"/>
      <c r="S238" s="239"/>
      <c r="T238" s="24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1" t="s">
        <v>130</v>
      </c>
      <c r="AU238" s="241" t="s">
        <v>83</v>
      </c>
      <c r="AV238" s="14" t="s">
        <v>83</v>
      </c>
      <c r="AW238" s="14" t="s">
        <v>35</v>
      </c>
      <c r="AX238" s="14" t="s">
        <v>73</v>
      </c>
      <c r="AY238" s="241" t="s">
        <v>119</v>
      </c>
    </row>
    <row r="239" s="13" customFormat="1">
      <c r="A239" s="13"/>
      <c r="B239" s="220"/>
      <c r="C239" s="221"/>
      <c r="D239" s="222" t="s">
        <v>130</v>
      </c>
      <c r="E239" s="223" t="s">
        <v>19</v>
      </c>
      <c r="F239" s="224" t="s">
        <v>192</v>
      </c>
      <c r="G239" s="221"/>
      <c r="H239" s="223" t="s">
        <v>19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0" t="s">
        <v>130</v>
      </c>
      <c r="AU239" s="230" t="s">
        <v>83</v>
      </c>
      <c r="AV239" s="13" t="s">
        <v>81</v>
      </c>
      <c r="AW239" s="13" t="s">
        <v>35</v>
      </c>
      <c r="AX239" s="13" t="s">
        <v>73</v>
      </c>
      <c r="AY239" s="230" t="s">
        <v>119</v>
      </c>
    </row>
    <row r="240" s="14" customFormat="1">
      <c r="A240" s="14"/>
      <c r="B240" s="231"/>
      <c r="C240" s="232"/>
      <c r="D240" s="222" t="s">
        <v>130</v>
      </c>
      <c r="E240" s="233" t="s">
        <v>19</v>
      </c>
      <c r="F240" s="234" t="s">
        <v>193</v>
      </c>
      <c r="G240" s="232"/>
      <c r="H240" s="235">
        <v>4.8600000000000003</v>
      </c>
      <c r="I240" s="236"/>
      <c r="J240" s="232"/>
      <c r="K240" s="232"/>
      <c r="L240" s="237"/>
      <c r="M240" s="238"/>
      <c r="N240" s="239"/>
      <c r="O240" s="239"/>
      <c r="P240" s="239"/>
      <c r="Q240" s="239"/>
      <c r="R240" s="239"/>
      <c r="S240" s="239"/>
      <c r="T240" s="24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1" t="s">
        <v>130</v>
      </c>
      <c r="AU240" s="241" t="s">
        <v>83</v>
      </c>
      <c r="AV240" s="14" t="s">
        <v>83</v>
      </c>
      <c r="AW240" s="14" t="s">
        <v>35</v>
      </c>
      <c r="AX240" s="14" t="s">
        <v>73</v>
      </c>
      <c r="AY240" s="241" t="s">
        <v>119</v>
      </c>
    </row>
    <row r="241" s="13" customFormat="1">
      <c r="A241" s="13"/>
      <c r="B241" s="220"/>
      <c r="C241" s="221"/>
      <c r="D241" s="222" t="s">
        <v>130</v>
      </c>
      <c r="E241" s="223" t="s">
        <v>19</v>
      </c>
      <c r="F241" s="224" t="s">
        <v>194</v>
      </c>
      <c r="G241" s="221"/>
      <c r="H241" s="223" t="s">
        <v>19</v>
      </c>
      <c r="I241" s="225"/>
      <c r="J241" s="221"/>
      <c r="K241" s="221"/>
      <c r="L241" s="226"/>
      <c r="M241" s="227"/>
      <c r="N241" s="228"/>
      <c r="O241" s="228"/>
      <c r="P241" s="228"/>
      <c r="Q241" s="228"/>
      <c r="R241" s="228"/>
      <c r="S241" s="228"/>
      <c r="T241" s="22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0" t="s">
        <v>130</v>
      </c>
      <c r="AU241" s="230" t="s">
        <v>83</v>
      </c>
      <c r="AV241" s="13" t="s">
        <v>81</v>
      </c>
      <c r="AW241" s="13" t="s">
        <v>35</v>
      </c>
      <c r="AX241" s="13" t="s">
        <v>73</v>
      </c>
      <c r="AY241" s="230" t="s">
        <v>119</v>
      </c>
    </row>
    <row r="242" s="13" customFormat="1">
      <c r="A242" s="13"/>
      <c r="B242" s="220"/>
      <c r="C242" s="221"/>
      <c r="D242" s="222" t="s">
        <v>130</v>
      </c>
      <c r="E242" s="223" t="s">
        <v>19</v>
      </c>
      <c r="F242" s="224" t="s">
        <v>195</v>
      </c>
      <c r="G242" s="221"/>
      <c r="H242" s="223" t="s">
        <v>19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0" t="s">
        <v>130</v>
      </c>
      <c r="AU242" s="230" t="s">
        <v>83</v>
      </c>
      <c r="AV242" s="13" t="s">
        <v>81</v>
      </c>
      <c r="AW242" s="13" t="s">
        <v>35</v>
      </c>
      <c r="AX242" s="13" t="s">
        <v>73</v>
      </c>
      <c r="AY242" s="230" t="s">
        <v>119</v>
      </c>
    </row>
    <row r="243" s="13" customFormat="1">
      <c r="A243" s="13"/>
      <c r="B243" s="220"/>
      <c r="C243" s="221"/>
      <c r="D243" s="222" t="s">
        <v>130</v>
      </c>
      <c r="E243" s="223" t="s">
        <v>19</v>
      </c>
      <c r="F243" s="224" t="s">
        <v>196</v>
      </c>
      <c r="G243" s="221"/>
      <c r="H243" s="223" t="s">
        <v>19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0" t="s">
        <v>130</v>
      </c>
      <c r="AU243" s="230" t="s">
        <v>83</v>
      </c>
      <c r="AV243" s="13" t="s">
        <v>81</v>
      </c>
      <c r="AW243" s="13" t="s">
        <v>35</v>
      </c>
      <c r="AX243" s="13" t="s">
        <v>73</v>
      </c>
      <c r="AY243" s="230" t="s">
        <v>119</v>
      </c>
    </row>
    <row r="244" s="14" customFormat="1">
      <c r="A244" s="14"/>
      <c r="B244" s="231"/>
      <c r="C244" s="232"/>
      <c r="D244" s="222" t="s">
        <v>130</v>
      </c>
      <c r="E244" s="233" t="s">
        <v>19</v>
      </c>
      <c r="F244" s="234" t="s">
        <v>197</v>
      </c>
      <c r="G244" s="232"/>
      <c r="H244" s="235">
        <v>0.71999999999999997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1" t="s">
        <v>130</v>
      </c>
      <c r="AU244" s="241" t="s">
        <v>83</v>
      </c>
      <c r="AV244" s="14" t="s">
        <v>83</v>
      </c>
      <c r="AW244" s="14" t="s">
        <v>35</v>
      </c>
      <c r="AX244" s="14" t="s">
        <v>73</v>
      </c>
      <c r="AY244" s="241" t="s">
        <v>119</v>
      </c>
    </row>
    <row r="245" s="13" customFormat="1">
      <c r="A245" s="13"/>
      <c r="B245" s="220"/>
      <c r="C245" s="221"/>
      <c r="D245" s="222" t="s">
        <v>130</v>
      </c>
      <c r="E245" s="223" t="s">
        <v>19</v>
      </c>
      <c r="F245" s="224" t="s">
        <v>198</v>
      </c>
      <c r="G245" s="221"/>
      <c r="H245" s="223" t="s">
        <v>19</v>
      </c>
      <c r="I245" s="225"/>
      <c r="J245" s="221"/>
      <c r="K245" s="221"/>
      <c r="L245" s="226"/>
      <c r="M245" s="227"/>
      <c r="N245" s="228"/>
      <c r="O245" s="228"/>
      <c r="P245" s="228"/>
      <c r="Q245" s="228"/>
      <c r="R245" s="228"/>
      <c r="S245" s="228"/>
      <c r="T245" s="22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0" t="s">
        <v>130</v>
      </c>
      <c r="AU245" s="230" t="s">
        <v>83</v>
      </c>
      <c r="AV245" s="13" t="s">
        <v>81</v>
      </c>
      <c r="AW245" s="13" t="s">
        <v>35</v>
      </c>
      <c r="AX245" s="13" t="s">
        <v>73</v>
      </c>
      <c r="AY245" s="230" t="s">
        <v>119</v>
      </c>
    </row>
    <row r="246" s="14" customFormat="1">
      <c r="A246" s="14"/>
      <c r="B246" s="231"/>
      <c r="C246" s="232"/>
      <c r="D246" s="222" t="s">
        <v>130</v>
      </c>
      <c r="E246" s="233" t="s">
        <v>19</v>
      </c>
      <c r="F246" s="234" t="s">
        <v>199</v>
      </c>
      <c r="G246" s="232"/>
      <c r="H246" s="235">
        <v>0.95999999999999996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1" t="s">
        <v>130</v>
      </c>
      <c r="AU246" s="241" t="s">
        <v>83</v>
      </c>
      <c r="AV246" s="14" t="s">
        <v>83</v>
      </c>
      <c r="AW246" s="14" t="s">
        <v>35</v>
      </c>
      <c r="AX246" s="14" t="s">
        <v>73</v>
      </c>
      <c r="AY246" s="241" t="s">
        <v>119</v>
      </c>
    </row>
    <row r="247" s="13" customFormat="1">
      <c r="A247" s="13"/>
      <c r="B247" s="220"/>
      <c r="C247" s="221"/>
      <c r="D247" s="222" t="s">
        <v>130</v>
      </c>
      <c r="E247" s="223" t="s">
        <v>19</v>
      </c>
      <c r="F247" s="224" t="s">
        <v>200</v>
      </c>
      <c r="G247" s="221"/>
      <c r="H247" s="223" t="s">
        <v>19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0" t="s">
        <v>130</v>
      </c>
      <c r="AU247" s="230" t="s">
        <v>83</v>
      </c>
      <c r="AV247" s="13" t="s">
        <v>81</v>
      </c>
      <c r="AW247" s="13" t="s">
        <v>35</v>
      </c>
      <c r="AX247" s="13" t="s">
        <v>73</v>
      </c>
      <c r="AY247" s="230" t="s">
        <v>119</v>
      </c>
    </row>
    <row r="248" s="14" customFormat="1">
      <c r="A248" s="14"/>
      <c r="B248" s="231"/>
      <c r="C248" s="232"/>
      <c r="D248" s="222" t="s">
        <v>130</v>
      </c>
      <c r="E248" s="233" t="s">
        <v>19</v>
      </c>
      <c r="F248" s="234" t="s">
        <v>201</v>
      </c>
      <c r="G248" s="232"/>
      <c r="H248" s="235">
        <v>0.40000000000000002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1" t="s">
        <v>130</v>
      </c>
      <c r="AU248" s="241" t="s">
        <v>83</v>
      </c>
      <c r="AV248" s="14" t="s">
        <v>83</v>
      </c>
      <c r="AW248" s="14" t="s">
        <v>35</v>
      </c>
      <c r="AX248" s="14" t="s">
        <v>73</v>
      </c>
      <c r="AY248" s="241" t="s">
        <v>119</v>
      </c>
    </row>
    <row r="249" s="13" customFormat="1">
      <c r="A249" s="13"/>
      <c r="B249" s="220"/>
      <c r="C249" s="221"/>
      <c r="D249" s="222" t="s">
        <v>130</v>
      </c>
      <c r="E249" s="223" t="s">
        <v>19</v>
      </c>
      <c r="F249" s="224" t="s">
        <v>202</v>
      </c>
      <c r="G249" s="221"/>
      <c r="H249" s="223" t="s">
        <v>19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0" t="s">
        <v>130</v>
      </c>
      <c r="AU249" s="230" t="s">
        <v>83</v>
      </c>
      <c r="AV249" s="13" t="s">
        <v>81</v>
      </c>
      <c r="AW249" s="13" t="s">
        <v>35</v>
      </c>
      <c r="AX249" s="13" t="s">
        <v>73</v>
      </c>
      <c r="AY249" s="230" t="s">
        <v>119</v>
      </c>
    </row>
    <row r="250" s="14" customFormat="1">
      <c r="A250" s="14"/>
      <c r="B250" s="231"/>
      <c r="C250" s="232"/>
      <c r="D250" s="222" t="s">
        <v>130</v>
      </c>
      <c r="E250" s="233" t="s">
        <v>19</v>
      </c>
      <c r="F250" s="234" t="s">
        <v>203</v>
      </c>
      <c r="G250" s="232"/>
      <c r="H250" s="235">
        <v>0.16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1" t="s">
        <v>130</v>
      </c>
      <c r="AU250" s="241" t="s">
        <v>83</v>
      </c>
      <c r="AV250" s="14" t="s">
        <v>83</v>
      </c>
      <c r="AW250" s="14" t="s">
        <v>35</v>
      </c>
      <c r="AX250" s="14" t="s">
        <v>73</v>
      </c>
      <c r="AY250" s="241" t="s">
        <v>119</v>
      </c>
    </row>
    <row r="251" s="13" customFormat="1">
      <c r="A251" s="13"/>
      <c r="B251" s="220"/>
      <c r="C251" s="221"/>
      <c r="D251" s="222" t="s">
        <v>130</v>
      </c>
      <c r="E251" s="223" t="s">
        <v>19</v>
      </c>
      <c r="F251" s="224" t="s">
        <v>204</v>
      </c>
      <c r="G251" s="221"/>
      <c r="H251" s="223" t="s">
        <v>19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0" t="s">
        <v>130</v>
      </c>
      <c r="AU251" s="230" t="s">
        <v>83</v>
      </c>
      <c r="AV251" s="13" t="s">
        <v>81</v>
      </c>
      <c r="AW251" s="13" t="s">
        <v>35</v>
      </c>
      <c r="AX251" s="13" t="s">
        <v>73</v>
      </c>
      <c r="AY251" s="230" t="s">
        <v>119</v>
      </c>
    </row>
    <row r="252" s="14" customFormat="1">
      <c r="A252" s="14"/>
      <c r="B252" s="231"/>
      <c r="C252" s="232"/>
      <c r="D252" s="222" t="s">
        <v>130</v>
      </c>
      <c r="E252" s="233" t="s">
        <v>19</v>
      </c>
      <c r="F252" s="234" t="s">
        <v>205</v>
      </c>
      <c r="G252" s="232"/>
      <c r="H252" s="235">
        <v>0.56000000000000005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1" t="s">
        <v>130</v>
      </c>
      <c r="AU252" s="241" t="s">
        <v>83</v>
      </c>
      <c r="AV252" s="14" t="s">
        <v>83</v>
      </c>
      <c r="AW252" s="14" t="s">
        <v>35</v>
      </c>
      <c r="AX252" s="14" t="s">
        <v>73</v>
      </c>
      <c r="AY252" s="241" t="s">
        <v>119</v>
      </c>
    </row>
    <row r="253" s="13" customFormat="1">
      <c r="A253" s="13"/>
      <c r="B253" s="220"/>
      <c r="C253" s="221"/>
      <c r="D253" s="222" t="s">
        <v>130</v>
      </c>
      <c r="E253" s="223" t="s">
        <v>19</v>
      </c>
      <c r="F253" s="224" t="s">
        <v>206</v>
      </c>
      <c r="G253" s="221"/>
      <c r="H253" s="223" t="s">
        <v>19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0" t="s">
        <v>130</v>
      </c>
      <c r="AU253" s="230" t="s">
        <v>83</v>
      </c>
      <c r="AV253" s="13" t="s">
        <v>81</v>
      </c>
      <c r="AW253" s="13" t="s">
        <v>35</v>
      </c>
      <c r="AX253" s="13" t="s">
        <v>73</v>
      </c>
      <c r="AY253" s="230" t="s">
        <v>119</v>
      </c>
    </row>
    <row r="254" s="14" customFormat="1">
      <c r="A254" s="14"/>
      <c r="B254" s="231"/>
      <c r="C254" s="232"/>
      <c r="D254" s="222" t="s">
        <v>130</v>
      </c>
      <c r="E254" s="233" t="s">
        <v>19</v>
      </c>
      <c r="F254" s="234" t="s">
        <v>197</v>
      </c>
      <c r="G254" s="232"/>
      <c r="H254" s="235">
        <v>0.71999999999999997</v>
      </c>
      <c r="I254" s="236"/>
      <c r="J254" s="232"/>
      <c r="K254" s="232"/>
      <c r="L254" s="237"/>
      <c r="M254" s="238"/>
      <c r="N254" s="239"/>
      <c r="O254" s="239"/>
      <c r="P254" s="239"/>
      <c r="Q254" s="239"/>
      <c r="R254" s="239"/>
      <c r="S254" s="239"/>
      <c r="T254" s="24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1" t="s">
        <v>130</v>
      </c>
      <c r="AU254" s="241" t="s">
        <v>83</v>
      </c>
      <c r="AV254" s="14" t="s">
        <v>83</v>
      </c>
      <c r="AW254" s="14" t="s">
        <v>35</v>
      </c>
      <c r="AX254" s="14" t="s">
        <v>73</v>
      </c>
      <c r="AY254" s="241" t="s">
        <v>119</v>
      </c>
    </row>
    <row r="255" s="13" customFormat="1">
      <c r="A255" s="13"/>
      <c r="B255" s="220"/>
      <c r="C255" s="221"/>
      <c r="D255" s="222" t="s">
        <v>130</v>
      </c>
      <c r="E255" s="223" t="s">
        <v>19</v>
      </c>
      <c r="F255" s="224" t="s">
        <v>207</v>
      </c>
      <c r="G255" s="221"/>
      <c r="H255" s="223" t="s">
        <v>19</v>
      </c>
      <c r="I255" s="225"/>
      <c r="J255" s="221"/>
      <c r="K255" s="221"/>
      <c r="L255" s="226"/>
      <c r="M255" s="227"/>
      <c r="N255" s="228"/>
      <c r="O255" s="228"/>
      <c r="P255" s="228"/>
      <c r="Q255" s="228"/>
      <c r="R255" s="228"/>
      <c r="S255" s="228"/>
      <c r="T255" s="22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0" t="s">
        <v>130</v>
      </c>
      <c r="AU255" s="230" t="s">
        <v>83</v>
      </c>
      <c r="AV255" s="13" t="s">
        <v>81</v>
      </c>
      <c r="AW255" s="13" t="s">
        <v>35</v>
      </c>
      <c r="AX255" s="13" t="s">
        <v>73</v>
      </c>
      <c r="AY255" s="230" t="s">
        <v>119</v>
      </c>
    </row>
    <row r="256" s="14" customFormat="1">
      <c r="A256" s="14"/>
      <c r="B256" s="231"/>
      <c r="C256" s="232"/>
      <c r="D256" s="222" t="s">
        <v>130</v>
      </c>
      <c r="E256" s="233" t="s">
        <v>19</v>
      </c>
      <c r="F256" s="234" t="s">
        <v>208</v>
      </c>
      <c r="G256" s="232"/>
      <c r="H256" s="235">
        <v>0.80000000000000004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1" t="s">
        <v>130</v>
      </c>
      <c r="AU256" s="241" t="s">
        <v>83</v>
      </c>
      <c r="AV256" s="14" t="s">
        <v>83</v>
      </c>
      <c r="AW256" s="14" t="s">
        <v>35</v>
      </c>
      <c r="AX256" s="14" t="s">
        <v>73</v>
      </c>
      <c r="AY256" s="241" t="s">
        <v>119</v>
      </c>
    </row>
    <row r="257" s="16" customFormat="1">
      <c r="A257" s="16"/>
      <c r="B257" s="253"/>
      <c r="C257" s="254"/>
      <c r="D257" s="222" t="s">
        <v>130</v>
      </c>
      <c r="E257" s="255" t="s">
        <v>19</v>
      </c>
      <c r="F257" s="256" t="s">
        <v>209</v>
      </c>
      <c r="G257" s="254"/>
      <c r="H257" s="257">
        <v>50.495999999999988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63" t="s">
        <v>130</v>
      </c>
      <c r="AU257" s="263" t="s">
        <v>83</v>
      </c>
      <c r="AV257" s="16" t="s">
        <v>142</v>
      </c>
      <c r="AW257" s="16" t="s">
        <v>35</v>
      </c>
      <c r="AX257" s="16" t="s">
        <v>73</v>
      </c>
      <c r="AY257" s="263" t="s">
        <v>119</v>
      </c>
    </row>
    <row r="258" s="13" customFormat="1">
      <c r="A258" s="13"/>
      <c r="B258" s="220"/>
      <c r="C258" s="221"/>
      <c r="D258" s="222" t="s">
        <v>130</v>
      </c>
      <c r="E258" s="223" t="s">
        <v>19</v>
      </c>
      <c r="F258" s="224" t="s">
        <v>161</v>
      </c>
      <c r="G258" s="221"/>
      <c r="H258" s="223" t="s">
        <v>19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0" t="s">
        <v>130</v>
      </c>
      <c r="AU258" s="230" t="s">
        <v>83</v>
      </c>
      <c r="AV258" s="13" t="s">
        <v>81</v>
      </c>
      <c r="AW258" s="13" t="s">
        <v>35</v>
      </c>
      <c r="AX258" s="13" t="s">
        <v>73</v>
      </c>
      <c r="AY258" s="230" t="s">
        <v>119</v>
      </c>
    </row>
    <row r="259" s="14" customFormat="1">
      <c r="A259" s="14"/>
      <c r="B259" s="231"/>
      <c r="C259" s="232"/>
      <c r="D259" s="222" t="s">
        <v>130</v>
      </c>
      <c r="E259" s="233" t="s">
        <v>19</v>
      </c>
      <c r="F259" s="234" t="s">
        <v>212</v>
      </c>
      <c r="G259" s="232"/>
      <c r="H259" s="235">
        <v>4.2530000000000001</v>
      </c>
      <c r="I259" s="236"/>
      <c r="J259" s="232"/>
      <c r="K259" s="232"/>
      <c r="L259" s="237"/>
      <c r="M259" s="238"/>
      <c r="N259" s="239"/>
      <c r="O259" s="239"/>
      <c r="P259" s="239"/>
      <c r="Q259" s="239"/>
      <c r="R259" s="239"/>
      <c r="S259" s="239"/>
      <c r="T259" s="240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1" t="s">
        <v>130</v>
      </c>
      <c r="AU259" s="241" t="s">
        <v>83</v>
      </c>
      <c r="AV259" s="14" t="s">
        <v>83</v>
      </c>
      <c r="AW259" s="14" t="s">
        <v>35</v>
      </c>
      <c r="AX259" s="14" t="s">
        <v>73</v>
      </c>
      <c r="AY259" s="241" t="s">
        <v>119</v>
      </c>
    </row>
    <row r="260" s="14" customFormat="1">
      <c r="A260" s="14"/>
      <c r="B260" s="231"/>
      <c r="C260" s="232"/>
      <c r="D260" s="222" t="s">
        <v>130</v>
      </c>
      <c r="E260" s="233" t="s">
        <v>19</v>
      </c>
      <c r="F260" s="234" t="s">
        <v>213</v>
      </c>
      <c r="G260" s="232"/>
      <c r="H260" s="235">
        <v>1.1140000000000001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1" t="s">
        <v>130</v>
      </c>
      <c r="AU260" s="241" t="s">
        <v>83</v>
      </c>
      <c r="AV260" s="14" t="s">
        <v>83</v>
      </c>
      <c r="AW260" s="14" t="s">
        <v>35</v>
      </c>
      <c r="AX260" s="14" t="s">
        <v>73</v>
      </c>
      <c r="AY260" s="241" t="s">
        <v>119</v>
      </c>
    </row>
    <row r="261" s="14" customFormat="1">
      <c r="A261" s="14"/>
      <c r="B261" s="231"/>
      <c r="C261" s="232"/>
      <c r="D261" s="222" t="s">
        <v>130</v>
      </c>
      <c r="E261" s="233" t="s">
        <v>19</v>
      </c>
      <c r="F261" s="234" t="s">
        <v>214</v>
      </c>
      <c r="G261" s="232"/>
      <c r="H261" s="235">
        <v>2.0699999999999998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1" t="s">
        <v>130</v>
      </c>
      <c r="AU261" s="241" t="s">
        <v>83</v>
      </c>
      <c r="AV261" s="14" t="s">
        <v>83</v>
      </c>
      <c r="AW261" s="14" t="s">
        <v>35</v>
      </c>
      <c r="AX261" s="14" t="s">
        <v>73</v>
      </c>
      <c r="AY261" s="241" t="s">
        <v>119</v>
      </c>
    </row>
    <row r="262" s="13" customFormat="1">
      <c r="A262" s="13"/>
      <c r="B262" s="220"/>
      <c r="C262" s="221"/>
      <c r="D262" s="222" t="s">
        <v>130</v>
      </c>
      <c r="E262" s="223" t="s">
        <v>19</v>
      </c>
      <c r="F262" s="224" t="s">
        <v>162</v>
      </c>
      <c r="G262" s="221"/>
      <c r="H262" s="223" t="s">
        <v>19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0" t="s">
        <v>130</v>
      </c>
      <c r="AU262" s="230" t="s">
        <v>83</v>
      </c>
      <c r="AV262" s="13" t="s">
        <v>81</v>
      </c>
      <c r="AW262" s="13" t="s">
        <v>35</v>
      </c>
      <c r="AX262" s="13" t="s">
        <v>73</v>
      </c>
      <c r="AY262" s="230" t="s">
        <v>119</v>
      </c>
    </row>
    <row r="263" s="14" customFormat="1">
      <c r="A263" s="14"/>
      <c r="B263" s="231"/>
      <c r="C263" s="232"/>
      <c r="D263" s="222" t="s">
        <v>130</v>
      </c>
      <c r="E263" s="233" t="s">
        <v>19</v>
      </c>
      <c r="F263" s="234" t="s">
        <v>216</v>
      </c>
      <c r="G263" s="232"/>
      <c r="H263" s="235">
        <v>13.365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1" t="s">
        <v>130</v>
      </c>
      <c r="AU263" s="241" t="s">
        <v>83</v>
      </c>
      <c r="AV263" s="14" t="s">
        <v>83</v>
      </c>
      <c r="AW263" s="14" t="s">
        <v>35</v>
      </c>
      <c r="AX263" s="14" t="s">
        <v>73</v>
      </c>
      <c r="AY263" s="241" t="s">
        <v>119</v>
      </c>
    </row>
    <row r="264" s="13" customFormat="1">
      <c r="A264" s="13"/>
      <c r="B264" s="220"/>
      <c r="C264" s="221"/>
      <c r="D264" s="222" t="s">
        <v>130</v>
      </c>
      <c r="E264" s="223" t="s">
        <v>19</v>
      </c>
      <c r="F264" s="224" t="s">
        <v>164</v>
      </c>
      <c r="G264" s="221"/>
      <c r="H264" s="223" t="s">
        <v>19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0" t="s">
        <v>130</v>
      </c>
      <c r="AU264" s="230" t="s">
        <v>83</v>
      </c>
      <c r="AV264" s="13" t="s">
        <v>81</v>
      </c>
      <c r="AW264" s="13" t="s">
        <v>35</v>
      </c>
      <c r="AX264" s="13" t="s">
        <v>73</v>
      </c>
      <c r="AY264" s="230" t="s">
        <v>119</v>
      </c>
    </row>
    <row r="265" s="14" customFormat="1">
      <c r="A265" s="14"/>
      <c r="B265" s="231"/>
      <c r="C265" s="232"/>
      <c r="D265" s="222" t="s">
        <v>130</v>
      </c>
      <c r="E265" s="233" t="s">
        <v>19</v>
      </c>
      <c r="F265" s="234" t="s">
        <v>218</v>
      </c>
      <c r="G265" s="232"/>
      <c r="H265" s="235">
        <v>95.719999999999999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1" t="s">
        <v>130</v>
      </c>
      <c r="AU265" s="241" t="s">
        <v>83</v>
      </c>
      <c r="AV265" s="14" t="s">
        <v>83</v>
      </c>
      <c r="AW265" s="14" t="s">
        <v>35</v>
      </c>
      <c r="AX265" s="14" t="s">
        <v>73</v>
      </c>
      <c r="AY265" s="241" t="s">
        <v>119</v>
      </c>
    </row>
    <row r="266" s="15" customFormat="1">
      <c r="A266" s="15"/>
      <c r="B266" s="242"/>
      <c r="C266" s="243"/>
      <c r="D266" s="222" t="s">
        <v>130</v>
      </c>
      <c r="E266" s="244" t="s">
        <v>19</v>
      </c>
      <c r="F266" s="245" t="s">
        <v>137</v>
      </c>
      <c r="G266" s="243"/>
      <c r="H266" s="246">
        <v>167.01799999999997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2" t="s">
        <v>130</v>
      </c>
      <c r="AU266" s="252" t="s">
        <v>83</v>
      </c>
      <c r="AV266" s="15" t="s">
        <v>126</v>
      </c>
      <c r="AW266" s="15" t="s">
        <v>35</v>
      </c>
      <c r="AX266" s="15" t="s">
        <v>81</v>
      </c>
      <c r="AY266" s="252" t="s">
        <v>119</v>
      </c>
    </row>
    <row r="267" s="14" customFormat="1">
      <c r="A267" s="14"/>
      <c r="B267" s="231"/>
      <c r="C267" s="232"/>
      <c r="D267" s="222" t="s">
        <v>130</v>
      </c>
      <c r="E267" s="232"/>
      <c r="F267" s="234" t="s">
        <v>233</v>
      </c>
      <c r="G267" s="232"/>
      <c r="H267" s="235">
        <v>334.036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1" t="s">
        <v>130</v>
      </c>
      <c r="AU267" s="241" t="s">
        <v>83</v>
      </c>
      <c r="AV267" s="14" t="s">
        <v>83</v>
      </c>
      <c r="AW267" s="14" t="s">
        <v>4</v>
      </c>
      <c r="AX267" s="14" t="s">
        <v>81</v>
      </c>
      <c r="AY267" s="241" t="s">
        <v>119</v>
      </c>
    </row>
    <row r="268" s="2" customFormat="1" ht="24.15" customHeight="1">
      <c r="A268" s="40"/>
      <c r="B268" s="41"/>
      <c r="C268" s="202" t="s">
        <v>234</v>
      </c>
      <c r="D268" s="202" t="s">
        <v>121</v>
      </c>
      <c r="E268" s="203" t="s">
        <v>235</v>
      </c>
      <c r="F268" s="204" t="s">
        <v>236</v>
      </c>
      <c r="G268" s="205" t="s">
        <v>145</v>
      </c>
      <c r="H268" s="206">
        <v>937.32000000000005</v>
      </c>
      <c r="I268" s="207"/>
      <c r="J268" s="208">
        <f>ROUND(I268*H268,2)</f>
        <v>0</v>
      </c>
      <c r="K268" s="204" t="s">
        <v>125</v>
      </c>
      <c r="L268" s="46"/>
      <c r="M268" s="209" t="s">
        <v>19</v>
      </c>
      <c r="N268" s="210" t="s">
        <v>44</v>
      </c>
      <c r="O268" s="86"/>
      <c r="P268" s="211">
        <f>O268*H268</f>
        <v>0</v>
      </c>
      <c r="Q268" s="211">
        <v>0</v>
      </c>
      <c r="R268" s="211">
        <f>Q268*H268</f>
        <v>0</v>
      </c>
      <c r="S268" s="211">
        <v>0</v>
      </c>
      <c r="T268" s="21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3" t="s">
        <v>126</v>
      </c>
      <c r="AT268" s="213" t="s">
        <v>121</v>
      </c>
      <c r="AU268" s="213" t="s">
        <v>83</v>
      </c>
      <c r="AY268" s="19" t="s">
        <v>119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9" t="s">
        <v>81</v>
      </c>
      <c r="BK268" s="214">
        <f>ROUND(I268*H268,2)</f>
        <v>0</v>
      </c>
      <c r="BL268" s="19" t="s">
        <v>126</v>
      </c>
      <c r="BM268" s="213" t="s">
        <v>237</v>
      </c>
    </row>
    <row r="269" s="2" customFormat="1">
      <c r="A269" s="40"/>
      <c r="B269" s="41"/>
      <c r="C269" s="42"/>
      <c r="D269" s="215" t="s">
        <v>128</v>
      </c>
      <c r="E269" s="42"/>
      <c r="F269" s="216" t="s">
        <v>238</v>
      </c>
      <c r="G269" s="42"/>
      <c r="H269" s="42"/>
      <c r="I269" s="217"/>
      <c r="J269" s="42"/>
      <c r="K269" s="42"/>
      <c r="L269" s="46"/>
      <c r="M269" s="218"/>
      <c r="N269" s="219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128</v>
      </c>
      <c r="AU269" s="19" t="s">
        <v>83</v>
      </c>
    </row>
    <row r="270" s="14" customFormat="1">
      <c r="A270" s="14"/>
      <c r="B270" s="231"/>
      <c r="C270" s="232"/>
      <c r="D270" s="222" t="s">
        <v>130</v>
      </c>
      <c r="E270" s="233" t="s">
        <v>19</v>
      </c>
      <c r="F270" s="234" t="s">
        <v>239</v>
      </c>
      <c r="G270" s="232"/>
      <c r="H270" s="235">
        <v>717</v>
      </c>
      <c r="I270" s="236"/>
      <c r="J270" s="232"/>
      <c r="K270" s="232"/>
      <c r="L270" s="237"/>
      <c r="M270" s="238"/>
      <c r="N270" s="239"/>
      <c r="O270" s="239"/>
      <c r="P270" s="239"/>
      <c r="Q270" s="239"/>
      <c r="R270" s="239"/>
      <c r="S270" s="239"/>
      <c r="T270" s="24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1" t="s">
        <v>130</v>
      </c>
      <c r="AU270" s="241" t="s">
        <v>83</v>
      </c>
      <c r="AV270" s="14" t="s">
        <v>83</v>
      </c>
      <c r="AW270" s="14" t="s">
        <v>35</v>
      </c>
      <c r="AX270" s="14" t="s">
        <v>73</v>
      </c>
      <c r="AY270" s="241" t="s">
        <v>119</v>
      </c>
    </row>
    <row r="271" s="14" customFormat="1">
      <c r="A271" s="14"/>
      <c r="B271" s="231"/>
      <c r="C271" s="232"/>
      <c r="D271" s="222" t="s">
        <v>130</v>
      </c>
      <c r="E271" s="233" t="s">
        <v>19</v>
      </c>
      <c r="F271" s="234" t="s">
        <v>240</v>
      </c>
      <c r="G271" s="232"/>
      <c r="H271" s="235">
        <v>220.31999999999999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1" t="s">
        <v>130</v>
      </c>
      <c r="AU271" s="241" t="s">
        <v>83</v>
      </c>
      <c r="AV271" s="14" t="s">
        <v>83</v>
      </c>
      <c r="AW271" s="14" t="s">
        <v>35</v>
      </c>
      <c r="AX271" s="14" t="s">
        <v>73</v>
      </c>
      <c r="AY271" s="241" t="s">
        <v>119</v>
      </c>
    </row>
    <row r="272" s="15" customFormat="1">
      <c r="A272" s="15"/>
      <c r="B272" s="242"/>
      <c r="C272" s="243"/>
      <c r="D272" s="222" t="s">
        <v>130</v>
      </c>
      <c r="E272" s="244" t="s">
        <v>19</v>
      </c>
      <c r="F272" s="245" t="s">
        <v>137</v>
      </c>
      <c r="G272" s="243"/>
      <c r="H272" s="246">
        <v>937.31999999999994</v>
      </c>
      <c r="I272" s="247"/>
      <c r="J272" s="243"/>
      <c r="K272" s="243"/>
      <c r="L272" s="248"/>
      <c r="M272" s="249"/>
      <c r="N272" s="250"/>
      <c r="O272" s="250"/>
      <c r="P272" s="250"/>
      <c r="Q272" s="250"/>
      <c r="R272" s="250"/>
      <c r="S272" s="250"/>
      <c r="T272" s="251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2" t="s">
        <v>130</v>
      </c>
      <c r="AU272" s="252" t="s">
        <v>83</v>
      </c>
      <c r="AV272" s="15" t="s">
        <v>126</v>
      </c>
      <c r="AW272" s="15" t="s">
        <v>35</v>
      </c>
      <c r="AX272" s="15" t="s">
        <v>81</v>
      </c>
      <c r="AY272" s="252" t="s">
        <v>119</v>
      </c>
    </row>
    <row r="273" s="2" customFormat="1" ht="16.5" customHeight="1">
      <c r="A273" s="40"/>
      <c r="B273" s="41"/>
      <c r="C273" s="264" t="s">
        <v>241</v>
      </c>
      <c r="D273" s="264" t="s">
        <v>227</v>
      </c>
      <c r="E273" s="265" t="s">
        <v>242</v>
      </c>
      <c r="F273" s="266" t="s">
        <v>243</v>
      </c>
      <c r="G273" s="267" t="s">
        <v>230</v>
      </c>
      <c r="H273" s="268">
        <v>281.19600000000003</v>
      </c>
      <c r="I273" s="269"/>
      <c r="J273" s="270">
        <f>ROUND(I273*H273,2)</f>
        <v>0</v>
      </c>
      <c r="K273" s="266" t="s">
        <v>125</v>
      </c>
      <c r="L273" s="271"/>
      <c r="M273" s="272" t="s">
        <v>19</v>
      </c>
      <c r="N273" s="273" t="s">
        <v>44</v>
      </c>
      <c r="O273" s="86"/>
      <c r="P273" s="211">
        <f>O273*H273</f>
        <v>0</v>
      </c>
      <c r="Q273" s="211">
        <v>1</v>
      </c>
      <c r="R273" s="211">
        <f>Q273*H273</f>
        <v>281.19600000000003</v>
      </c>
      <c r="S273" s="211">
        <v>0</v>
      </c>
      <c r="T273" s="21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3" t="s">
        <v>181</v>
      </c>
      <c r="AT273" s="213" t="s">
        <v>227</v>
      </c>
      <c r="AU273" s="213" t="s">
        <v>83</v>
      </c>
      <c r="AY273" s="19" t="s">
        <v>119</v>
      </c>
      <c r="BE273" s="214">
        <f>IF(N273="základní",J273,0)</f>
        <v>0</v>
      </c>
      <c r="BF273" s="214">
        <f>IF(N273="snížená",J273,0)</f>
        <v>0</v>
      </c>
      <c r="BG273" s="214">
        <f>IF(N273="zákl. přenesená",J273,0)</f>
        <v>0</v>
      </c>
      <c r="BH273" s="214">
        <f>IF(N273="sníž. přenesená",J273,0)</f>
        <v>0</v>
      </c>
      <c r="BI273" s="214">
        <f>IF(N273="nulová",J273,0)</f>
        <v>0</v>
      </c>
      <c r="BJ273" s="19" t="s">
        <v>81</v>
      </c>
      <c r="BK273" s="214">
        <f>ROUND(I273*H273,2)</f>
        <v>0</v>
      </c>
      <c r="BL273" s="19" t="s">
        <v>126</v>
      </c>
      <c r="BM273" s="213" t="s">
        <v>244</v>
      </c>
    </row>
    <row r="274" s="2" customFormat="1">
      <c r="A274" s="40"/>
      <c r="B274" s="41"/>
      <c r="C274" s="42"/>
      <c r="D274" s="215" t="s">
        <v>128</v>
      </c>
      <c r="E274" s="42"/>
      <c r="F274" s="216" t="s">
        <v>245</v>
      </c>
      <c r="G274" s="42"/>
      <c r="H274" s="42"/>
      <c r="I274" s="217"/>
      <c r="J274" s="42"/>
      <c r="K274" s="42"/>
      <c r="L274" s="46"/>
      <c r="M274" s="218"/>
      <c r="N274" s="219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128</v>
      </c>
      <c r="AU274" s="19" t="s">
        <v>83</v>
      </c>
    </row>
    <row r="275" s="14" customFormat="1">
      <c r="A275" s="14"/>
      <c r="B275" s="231"/>
      <c r="C275" s="232"/>
      <c r="D275" s="222" t="s">
        <v>130</v>
      </c>
      <c r="E275" s="233" t="s">
        <v>19</v>
      </c>
      <c r="F275" s="234" t="s">
        <v>220</v>
      </c>
      <c r="G275" s="232"/>
      <c r="H275" s="235">
        <v>107.55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1" t="s">
        <v>130</v>
      </c>
      <c r="AU275" s="241" t="s">
        <v>83</v>
      </c>
      <c r="AV275" s="14" t="s">
        <v>83</v>
      </c>
      <c r="AW275" s="14" t="s">
        <v>35</v>
      </c>
      <c r="AX275" s="14" t="s">
        <v>73</v>
      </c>
      <c r="AY275" s="241" t="s">
        <v>119</v>
      </c>
    </row>
    <row r="276" s="14" customFormat="1">
      <c r="A276" s="14"/>
      <c r="B276" s="231"/>
      <c r="C276" s="232"/>
      <c r="D276" s="222" t="s">
        <v>130</v>
      </c>
      <c r="E276" s="233" t="s">
        <v>19</v>
      </c>
      <c r="F276" s="234" t="s">
        <v>221</v>
      </c>
      <c r="G276" s="232"/>
      <c r="H276" s="235">
        <v>33.048000000000002</v>
      </c>
      <c r="I276" s="236"/>
      <c r="J276" s="232"/>
      <c r="K276" s="232"/>
      <c r="L276" s="237"/>
      <c r="M276" s="238"/>
      <c r="N276" s="239"/>
      <c r="O276" s="239"/>
      <c r="P276" s="239"/>
      <c r="Q276" s="239"/>
      <c r="R276" s="239"/>
      <c r="S276" s="239"/>
      <c r="T276" s="24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1" t="s">
        <v>130</v>
      </c>
      <c r="AU276" s="241" t="s">
        <v>83</v>
      </c>
      <c r="AV276" s="14" t="s">
        <v>83</v>
      </c>
      <c r="AW276" s="14" t="s">
        <v>35</v>
      </c>
      <c r="AX276" s="14" t="s">
        <v>73</v>
      </c>
      <c r="AY276" s="241" t="s">
        <v>119</v>
      </c>
    </row>
    <row r="277" s="15" customFormat="1">
      <c r="A277" s="15"/>
      <c r="B277" s="242"/>
      <c r="C277" s="243"/>
      <c r="D277" s="222" t="s">
        <v>130</v>
      </c>
      <c r="E277" s="244" t="s">
        <v>19</v>
      </c>
      <c r="F277" s="245" t="s">
        <v>137</v>
      </c>
      <c r="G277" s="243"/>
      <c r="H277" s="246">
        <v>140.59800000000001</v>
      </c>
      <c r="I277" s="247"/>
      <c r="J277" s="243"/>
      <c r="K277" s="243"/>
      <c r="L277" s="248"/>
      <c r="M277" s="249"/>
      <c r="N277" s="250"/>
      <c r="O277" s="250"/>
      <c r="P277" s="250"/>
      <c r="Q277" s="250"/>
      <c r="R277" s="250"/>
      <c r="S277" s="250"/>
      <c r="T277" s="25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2" t="s">
        <v>130</v>
      </c>
      <c r="AU277" s="252" t="s">
        <v>83</v>
      </c>
      <c r="AV277" s="15" t="s">
        <v>126</v>
      </c>
      <c r="AW277" s="15" t="s">
        <v>35</v>
      </c>
      <c r="AX277" s="15" t="s">
        <v>81</v>
      </c>
      <c r="AY277" s="252" t="s">
        <v>119</v>
      </c>
    </row>
    <row r="278" s="14" customFormat="1">
      <c r="A278" s="14"/>
      <c r="B278" s="231"/>
      <c r="C278" s="232"/>
      <c r="D278" s="222" t="s">
        <v>130</v>
      </c>
      <c r="E278" s="232"/>
      <c r="F278" s="234" t="s">
        <v>246</v>
      </c>
      <c r="G278" s="232"/>
      <c r="H278" s="235">
        <v>281.19600000000003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1" t="s">
        <v>130</v>
      </c>
      <c r="AU278" s="241" t="s">
        <v>83</v>
      </c>
      <c r="AV278" s="14" t="s">
        <v>83</v>
      </c>
      <c r="AW278" s="14" t="s">
        <v>4</v>
      </c>
      <c r="AX278" s="14" t="s">
        <v>81</v>
      </c>
      <c r="AY278" s="241" t="s">
        <v>119</v>
      </c>
    </row>
    <row r="279" s="2" customFormat="1" ht="16.5" customHeight="1">
      <c r="A279" s="40"/>
      <c r="B279" s="41"/>
      <c r="C279" s="202" t="s">
        <v>247</v>
      </c>
      <c r="D279" s="202" t="s">
        <v>121</v>
      </c>
      <c r="E279" s="203" t="s">
        <v>248</v>
      </c>
      <c r="F279" s="204" t="s">
        <v>249</v>
      </c>
      <c r="G279" s="205" t="s">
        <v>145</v>
      </c>
      <c r="H279" s="206">
        <v>937.32000000000005</v>
      </c>
      <c r="I279" s="207"/>
      <c r="J279" s="208">
        <f>ROUND(I279*H279,2)</f>
        <v>0</v>
      </c>
      <c r="K279" s="204" t="s">
        <v>125</v>
      </c>
      <c r="L279" s="46"/>
      <c r="M279" s="209" t="s">
        <v>19</v>
      </c>
      <c r="N279" s="210" t="s">
        <v>44</v>
      </c>
      <c r="O279" s="86"/>
      <c r="P279" s="211">
        <f>O279*H279</f>
        <v>0</v>
      </c>
      <c r="Q279" s="211">
        <v>0</v>
      </c>
      <c r="R279" s="211">
        <f>Q279*H279</f>
        <v>0</v>
      </c>
      <c r="S279" s="211">
        <v>0</v>
      </c>
      <c r="T279" s="212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3" t="s">
        <v>126</v>
      </c>
      <c r="AT279" s="213" t="s">
        <v>121</v>
      </c>
      <c r="AU279" s="213" t="s">
        <v>83</v>
      </c>
      <c r="AY279" s="19" t="s">
        <v>119</v>
      </c>
      <c r="BE279" s="214">
        <f>IF(N279="základní",J279,0)</f>
        <v>0</v>
      </c>
      <c r="BF279" s="214">
        <f>IF(N279="snížená",J279,0)</f>
        <v>0</v>
      </c>
      <c r="BG279" s="214">
        <f>IF(N279="zákl. přenesená",J279,0)</f>
        <v>0</v>
      </c>
      <c r="BH279" s="214">
        <f>IF(N279="sníž. přenesená",J279,0)</f>
        <v>0</v>
      </c>
      <c r="BI279" s="214">
        <f>IF(N279="nulová",J279,0)</f>
        <v>0</v>
      </c>
      <c r="BJ279" s="19" t="s">
        <v>81</v>
      </c>
      <c r="BK279" s="214">
        <f>ROUND(I279*H279,2)</f>
        <v>0</v>
      </c>
      <c r="BL279" s="19" t="s">
        <v>126</v>
      </c>
      <c r="BM279" s="213" t="s">
        <v>250</v>
      </c>
    </row>
    <row r="280" s="2" customFormat="1">
      <c r="A280" s="40"/>
      <c r="B280" s="41"/>
      <c r="C280" s="42"/>
      <c r="D280" s="215" t="s">
        <v>128</v>
      </c>
      <c r="E280" s="42"/>
      <c r="F280" s="216" t="s">
        <v>251</v>
      </c>
      <c r="G280" s="42"/>
      <c r="H280" s="42"/>
      <c r="I280" s="217"/>
      <c r="J280" s="42"/>
      <c r="K280" s="42"/>
      <c r="L280" s="46"/>
      <c r="M280" s="218"/>
      <c r="N280" s="219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128</v>
      </c>
      <c r="AU280" s="19" t="s">
        <v>83</v>
      </c>
    </row>
    <row r="281" s="14" customFormat="1">
      <c r="A281" s="14"/>
      <c r="B281" s="231"/>
      <c r="C281" s="232"/>
      <c r="D281" s="222" t="s">
        <v>130</v>
      </c>
      <c r="E281" s="233" t="s">
        <v>19</v>
      </c>
      <c r="F281" s="234" t="s">
        <v>239</v>
      </c>
      <c r="G281" s="232"/>
      <c r="H281" s="235">
        <v>717</v>
      </c>
      <c r="I281" s="236"/>
      <c r="J281" s="232"/>
      <c r="K281" s="232"/>
      <c r="L281" s="237"/>
      <c r="M281" s="238"/>
      <c r="N281" s="239"/>
      <c r="O281" s="239"/>
      <c r="P281" s="239"/>
      <c r="Q281" s="239"/>
      <c r="R281" s="239"/>
      <c r="S281" s="239"/>
      <c r="T281" s="24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1" t="s">
        <v>130</v>
      </c>
      <c r="AU281" s="241" t="s">
        <v>83</v>
      </c>
      <c r="AV281" s="14" t="s">
        <v>83</v>
      </c>
      <c r="AW281" s="14" t="s">
        <v>35</v>
      </c>
      <c r="AX281" s="14" t="s">
        <v>73</v>
      </c>
      <c r="AY281" s="241" t="s">
        <v>119</v>
      </c>
    </row>
    <row r="282" s="14" customFormat="1">
      <c r="A282" s="14"/>
      <c r="B282" s="231"/>
      <c r="C282" s="232"/>
      <c r="D282" s="222" t="s">
        <v>130</v>
      </c>
      <c r="E282" s="233" t="s">
        <v>19</v>
      </c>
      <c r="F282" s="234" t="s">
        <v>240</v>
      </c>
      <c r="G282" s="232"/>
      <c r="H282" s="235">
        <v>220.31999999999999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1" t="s">
        <v>130</v>
      </c>
      <c r="AU282" s="241" t="s">
        <v>83</v>
      </c>
      <c r="AV282" s="14" t="s">
        <v>83</v>
      </c>
      <c r="AW282" s="14" t="s">
        <v>35</v>
      </c>
      <c r="AX282" s="14" t="s">
        <v>73</v>
      </c>
      <c r="AY282" s="241" t="s">
        <v>119</v>
      </c>
    </row>
    <row r="283" s="15" customFormat="1">
      <c r="A283" s="15"/>
      <c r="B283" s="242"/>
      <c r="C283" s="243"/>
      <c r="D283" s="222" t="s">
        <v>130</v>
      </c>
      <c r="E283" s="244" t="s">
        <v>19</v>
      </c>
      <c r="F283" s="245" t="s">
        <v>137</v>
      </c>
      <c r="G283" s="243"/>
      <c r="H283" s="246">
        <v>937.31999999999994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2" t="s">
        <v>130</v>
      </c>
      <c r="AU283" s="252" t="s">
        <v>83</v>
      </c>
      <c r="AV283" s="15" t="s">
        <v>126</v>
      </c>
      <c r="AW283" s="15" t="s">
        <v>35</v>
      </c>
      <c r="AX283" s="15" t="s">
        <v>81</v>
      </c>
      <c r="AY283" s="252" t="s">
        <v>119</v>
      </c>
    </row>
    <row r="284" s="2" customFormat="1" ht="16.5" customHeight="1">
      <c r="A284" s="40"/>
      <c r="B284" s="41"/>
      <c r="C284" s="264" t="s">
        <v>252</v>
      </c>
      <c r="D284" s="264" t="s">
        <v>227</v>
      </c>
      <c r="E284" s="265" t="s">
        <v>253</v>
      </c>
      <c r="F284" s="266" t="s">
        <v>254</v>
      </c>
      <c r="G284" s="267" t="s">
        <v>255</v>
      </c>
      <c r="H284" s="268">
        <v>23.433</v>
      </c>
      <c r="I284" s="269"/>
      <c r="J284" s="270">
        <f>ROUND(I284*H284,2)</f>
        <v>0</v>
      </c>
      <c r="K284" s="266" t="s">
        <v>125</v>
      </c>
      <c r="L284" s="271"/>
      <c r="M284" s="272" t="s">
        <v>19</v>
      </c>
      <c r="N284" s="273" t="s">
        <v>44</v>
      </c>
      <c r="O284" s="86"/>
      <c r="P284" s="211">
        <f>O284*H284</f>
        <v>0</v>
      </c>
      <c r="Q284" s="211">
        <v>0.001</v>
      </c>
      <c r="R284" s="211">
        <f>Q284*H284</f>
        <v>0.023432999999999999</v>
      </c>
      <c r="S284" s="211">
        <v>0</v>
      </c>
      <c r="T284" s="21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3" t="s">
        <v>181</v>
      </c>
      <c r="AT284" s="213" t="s">
        <v>227</v>
      </c>
      <c r="AU284" s="213" t="s">
        <v>83</v>
      </c>
      <c r="AY284" s="19" t="s">
        <v>119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19" t="s">
        <v>81</v>
      </c>
      <c r="BK284" s="214">
        <f>ROUND(I284*H284,2)</f>
        <v>0</v>
      </c>
      <c r="BL284" s="19" t="s">
        <v>126</v>
      </c>
      <c r="BM284" s="213" t="s">
        <v>256</v>
      </c>
    </row>
    <row r="285" s="2" customFormat="1">
      <c r="A285" s="40"/>
      <c r="B285" s="41"/>
      <c r="C285" s="42"/>
      <c r="D285" s="215" t="s">
        <v>128</v>
      </c>
      <c r="E285" s="42"/>
      <c r="F285" s="216" t="s">
        <v>257</v>
      </c>
      <c r="G285" s="42"/>
      <c r="H285" s="42"/>
      <c r="I285" s="217"/>
      <c r="J285" s="42"/>
      <c r="K285" s="42"/>
      <c r="L285" s="46"/>
      <c r="M285" s="218"/>
      <c r="N285" s="219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128</v>
      </c>
      <c r="AU285" s="19" t="s">
        <v>83</v>
      </c>
    </row>
    <row r="286" s="14" customFormat="1">
      <c r="A286" s="14"/>
      <c r="B286" s="231"/>
      <c r="C286" s="232"/>
      <c r="D286" s="222" t="s">
        <v>130</v>
      </c>
      <c r="E286" s="233" t="s">
        <v>19</v>
      </c>
      <c r="F286" s="234" t="s">
        <v>239</v>
      </c>
      <c r="G286" s="232"/>
      <c r="H286" s="235">
        <v>717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1" t="s">
        <v>130</v>
      </c>
      <c r="AU286" s="241" t="s">
        <v>83</v>
      </c>
      <c r="AV286" s="14" t="s">
        <v>83</v>
      </c>
      <c r="AW286" s="14" t="s">
        <v>35</v>
      </c>
      <c r="AX286" s="14" t="s">
        <v>73</v>
      </c>
      <c r="AY286" s="241" t="s">
        <v>119</v>
      </c>
    </row>
    <row r="287" s="14" customFormat="1">
      <c r="A287" s="14"/>
      <c r="B287" s="231"/>
      <c r="C287" s="232"/>
      <c r="D287" s="222" t="s">
        <v>130</v>
      </c>
      <c r="E287" s="233" t="s">
        <v>19</v>
      </c>
      <c r="F287" s="234" t="s">
        <v>240</v>
      </c>
      <c r="G287" s="232"/>
      <c r="H287" s="235">
        <v>220.31999999999999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1" t="s">
        <v>130</v>
      </c>
      <c r="AU287" s="241" t="s">
        <v>83</v>
      </c>
      <c r="AV287" s="14" t="s">
        <v>83</v>
      </c>
      <c r="AW287" s="14" t="s">
        <v>35</v>
      </c>
      <c r="AX287" s="14" t="s">
        <v>73</v>
      </c>
      <c r="AY287" s="241" t="s">
        <v>119</v>
      </c>
    </row>
    <row r="288" s="15" customFormat="1">
      <c r="A288" s="15"/>
      <c r="B288" s="242"/>
      <c r="C288" s="243"/>
      <c r="D288" s="222" t="s">
        <v>130</v>
      </c>
      <c r="E288" s="244" t="s">
        <v>19</v>
      </c>
      <c r="F288" s="245" t="s">
        <v>137</v>
      </c>
      <c r="G288" s="243"/>
      <c r="H288" s="246">
        <v>937.31999999999994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52" t="s">
        <v>130</v>
      </c>
      <c r="AU288" s="252" t="s">
        <v>83</v>
      </c>
      <c r="AV288" s="15" t="s">
        <v>126</v>
      </c>
      <c r="AW288" s="15" t="s">
        <v>35</v>
      </c>
      <c r="AX288" s="15" t="s">
        <v>81</v>
      </c>
      <c r="AY288" s="252" t="s">
        <v>119</v>
      </c>
    </row>
    <row r="289" s="14" customFormat="1">
      <c r="A289" s="14"/>
      <c r="B289" s="231"/>
      <c r="C289" s="232"/>
      <c r="D289" s="222" t="s">
        <v>130</v>
      </c>
      <c r="E289" s="232"/>
      <c r="F289" s="234" t="s">
        <v>258</v>
      </c>
      <c r="G289" s="232"/>
      <c r="H289" s="235">
        <v>23.433</v>
      </c>
      <c r="I289" s="236"/>
      <c r="J289" s="232"/>
      <c r="K289" s="232"/>
      <c r="L289" s="237"/>
      <c r="M289" s="238"/>
      <c r="N289" s="239"/>
      <c r="O289" s="239"/>
      <c r="P289" s="239"/>
      <c r="Q289" s="239"/>
      <c r="R289" s="239"/>
      <c r="S289" s="239"/>
      <c r="T289" s="24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1" t="s">
        <v>130</v>
      </c>
      <c r="AU289" s="241" t="s">
        <v>83</v>
      </c>
      <c r="AV289" s="14" t="s">
        <v>83</v>
      </c>
      <c r="AW289" s="14" t="s">
        <v>4</v>
      </c>
      <c r="AX289" s="14" t="s">
        <v>81</v>
      </c>
      <c r="AY289" s="241" t="s">
        <v>119</v>
      </c>
    </row>
    <row r="290" s="12" customFormat="1" ht="22.8" customHeight="1">
      <c r="A290" s="12"/>
      <c r="B290" s="186"/>
      <c r="C290" s="187"/>
      <c r="D290" s="188" t="s">
        <v>72</v>
      </c>
      <c r="E290" s="200" t="s">
        <v>222</v>
      </c>
      <c r="F290" s="200" t="s">
        <v>259</v>
      </c>
      <c r="G290" s="187"/>
      <c r="H290" s="187"/>
      <c r="I290" s="190"/>
      <c r="J290" s="201">
        <f>BK290</f>
        <v>0</v>
      </c>
      <c r="K290" s="187"/>
      <c r="L290" s="192"/>
      <c r="M290" s="193"/>
      <c r="N290" s="194"/>
      <c r="O290" s="194"/>
      <c r="P290" s="195">
        <f>SUM(P291:P404)</f>
        <v>0</v>
      </c>
      <c r="Q290" s="194"/>
      <c r="R290" s="195">
        <f>SUM(R291:R404)</f>
        <v>0.0060328800000000009</v>
      </c>
      <c r="S290" s="194"/>
      <c r="T290" s="196">
        <f>SUM(T291:T404)</f>
        <v>121.89387200000002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197" t="s">
        <v>81</v>
      </c>
      <c r="AT290" s="198" t="s">
        <v>72</v>
      </c>
      <c r="AU290" s="198" t="s">
        <v>81</v>
      </c>
      <c r="AY290" s="197" t="s">
        <v>119</v>
      </c>
      <c r="BK290" s="199">
        <f>SUM(BK291:BK404)</f>
        <v>0</v>
      </c>
    </row>
    <row r="291" s="2" customFormat="1" ht="24.15" customHeight="1">
      <c r="A291" s="40"/>
      <c r="B291" s="41"/>
      <c r="C291" s="202" t="s">
        <v>8</v>
      </c>
      <c r="D291" s="202" t="s">
        <v>121</v>
      </c>
      <c r="E291" s="203" t="s">
        <v>260</v>
      </c>
      <c r="F291" s="204" t="s">
        <v>261</v>
      </c>
      <c r="G291" s="205" t="s">
        <v>145</v>
      </c>
      <c r="H291" s="206">
        <v>36</v>
      </c>
      <c r="I291" s="207"/>
      <c r="J291" s="208">
        <f>ROUND(I291*H291,2)</f>
        <v>0</v>
      </c>
      <c r="K291" s="204" t="s">
        <v>125</v>
      </c>
      <c r="L291" s="46"/>
      <c r="M291" s="209" t="s">
        <v>19</v>
      </c>
      <c r="N291" s="210" t="s">
        <v>44</v>
      </c>
      <c r="O291" s="86"/>
      <c r="P291" s="211">
        <f>O291*H291</f>
        <v>0</v>
      </c>
      <c r="Q291" s="211">
        <v>0</v>
      </c>
      <c r="R291" s="211">
        <f>Q291*H291</f>
        <v>0</v>
      </c>
      <c r="S291" s="211">
        <v>0</v>
      </c>
      <c r="T291" s="212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3" t="s">
        <v>126</v>
      </c>
      <c r="AT291" s="213" t="s">
        <v>121</v>
      </c>
      <c r="AU291" s="213" t="s">
        <v>83</v>
      </c>
      <c r="AY291" s="19" t="s">
        <v>119</v>
      </c>
      <c r="BE291" s="214">
        <f>IF(N291="základní",J291,0)</f>
        <v>0</v>
      </c>
      <c r="BF291" s="214">
        <f>IF(N291="snížená",J291,0)</f>
        <v>0</v>
      </c>
      <c r="BG291" s="214">
        <f>IF(N291="zákl. přenesená",J291,0)</f>
        <v>0</v>
      </c>
      <c r="BH291" s="214">
        <f>IF(N291="sníž. přenesená",J291,0)</f>
        <v>0</v>
      </c>
      <c r="BI291" s="214">
        <f>IF(N291="nulová",J291,0)</f>
        <v>0</v>
      </c>
      <c r="BJ291" s="19" t="s">
        <v>81</v>
      </c>
      <c r="BK291" s="214">
        <f>ROUND(I291*H291,2)</f>
        <v>0</v>
      </c>
      <c r="BL291" s="19" t="s">
        <v>126</v>
      </c>
      <c r="BM291" s="213" t="s">
        <v>262</v>
      </c>
    </row>
    <row r="292" s="2" customFormat="1">
      <c r="A292" s="40"/>
      <c r="B292" s="41"/>
      <c r="C292" s="42"/>
      <c r="D292" s="215" t="s">
        <v>128</v>
      </c>
      <c r="E292" s="42"/>
      <c r="F292" s="216" t="s">
        <v>263</v>
      </c>
      <c r="G292" s="42"/>
      <c r="H292" s="42"/>
      <c r="I292" s="217"/>
      <c r="J292" s="42"/>
      <c r="K292" s="42"/>
      <c r="L292" s="46"/>
      <c r="M292" s="218"/>
      <c r="N292" s="219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128</v>
      </c>
      <c r="AU292" s="19" t="s">
        <v>83</v>
      </c>
    </row>
    <row r="293" s="13" customFormat="1">
      <c r="A293" s="13"/>
      <c r="B293" s="220"/>
      <c r="C293" s="221"/>
      <c r="D293" s="222" t="s">
        <v>130</v>
      </c>
      <c r="E293" s="223" t="s">
        <v>19</v>
      </c>
      <c r="F293" s="224" t="s">
        <v>264</v>
      </c>
      <c r="G293" s="221"/>
      <c r="H293" s="223" t="s">
        <v>19</v>
      </c>
      <c r="I293" s="225"/>
      <c r="J293" s="221"/>
      <c r="K293" s="221"/>
      <c r="L293" s="226"/>
      <c r="M293" s="227"/>
      <c r="N293" s="228"/>
      <c r="O293" s="228"/>
      <c r="P293" s="228"/>
      <c r="Q293" s="228"/>
      <c r="R293" s="228"/>
      <c r="S293" s="228"/>
      <c r="T293" s="22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0" t="s">
        <v>130</v>
      </c>
      <c r="AU293" s="230" t="s">
        <v>83</v>
      </c>
      <c r="AV293" s="13" t="s">
        <v>81</v>
      </c>
      <c r="AW293" s="13" t="s">
        <v>35</v>
      </c>
      <c r="AX293" s="13" t="s">
        <v>73</v>
      </c>
      <c r="AY293" s="230" t="s">
        <v>119</v>
      </c>
    </row>
    <row r="294" s="14" customFormat="1">
      <c r="A294" s="14"/>
      <c r="B294" s="231"/>
      <c r="C294" s="232"/>
      <c r="D294" s="222" t="s">
        <v>130</v>
      </c>
      <c r="E294" s="233" t="s">
        <v>19</v>
      </c>
      <c r="F294" s="234" t="s">
        <v>265</v>
      </c>
      <c r="G294" s="232"/>
      <c r="H294" s="235">
        <v>36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1" t="s">
        <v>130</v>
      </c>
      <c r="AU294" s="241" t="s">
        <v>83</v>
      </c>
      <c r="AV294" s="14" t="s">
        <v>83</v>
      </c>
      <c r="AW294" s="14" t="s">
        <v>35</v>
      </c>
      <c r="AX294" s="14" t="s">
        <v>73</v>
      </c>
      <c r="AY294" s="241" t="s">
        <v>119</v>
      </c>
    </row>
    <row r="295" s="15" customFormat="1">
      <c r="A295" s="15"/>
      <c r="B295" s="242"/>
      <c r="C295" s="243"/>
      <c r="D295" s="222" t="s">
        <v>130</v>
      </c>
      <c r="E295" s="244" t="s">
        <v>19</v>
      </c>
      <c r="F295" s="245" t="s">
        <v>137</v>
      </c>
      <c r="G295" s="243"/>
      <c r="H295" s="246">
        <v>36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52" t="s">
        <v>130</v>
      </c>
      <c r="AU295" s="252" t="s">
        <v>83</v>
      </c>
      <c r="AV295" s="15" t="s">
        <v>126</v>
      </c>
      <c r="AW295" s="15" t="s">
        <v>35</v>
      </c>
      <c r="AX295" s="15" t="s">
        <v>81</v>
      </c>
      <c r="AY295" s="252" t="s">
        <v>119</v>
      </c>
    </row>
    <row r="296" s="2" customFormat="1" ht="24.15" customHeight="1">
      <c r="A296" s="40"/>
      <c r="B296" s="41"/>
      <c r="C296" s="202" t="s">
        <v>266</v>
      </c>
      <c r="D296" s="202" t="s">
        <v>121</v>
      </c>
      <c r="E296" s="203" t="s">
        <v>267</v>
      </c>
      <c r="F296" s="204" t="s">
        <v>268</v>
      </c>
      <c r="G296" s="205" t="s">
        <v>145</v>
      </c>
      <c r="H296" s="206">
        <v>180</v>
      </c>
      <c r="I296" s="207"/>
      <c r="J296" s="208">
        <f>ROUND(I296*H296,2)</f>
        <v>0</v>
      </c>
      <c r="K296" s="204" t="s">
        <v>125</v>
      </c>
      <c r="L296" s="46"/>
      <c r="M296" s="209" t="s">
        <v>19</v>
      </c>
      <c r="N296" s="210" t="s">
        <v>44</v>
      </c>
      <c r="O296" s="86"/>
      <c r="P296" s="211">
        <f>O296*H296</f>
        <v>0</v>
      </c>
      <c r="Q296" s="211">
        <v>0</v>
      </c>
      <c r="R296" s="211">
        <f>Q296*H296</f>
        <v>0</v>
      </c>
      <c r="S296" s="211">
        <v>0</v>
      </c>
      <c r="T296" s="212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3" t="s">
        <v>126</v>
      </c>
      <c r="AT296" s="213" t="s">
        <v>121</v>
      </c>
      <c r="AU296" s="213" t="s">
        <v>83</v>
      </c>
      <c r="AY296" s="19" t="s">
        <v>119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9" t="s">
        <v>81</v>
      </c>
      <c r="BK296" s="214">
        <f>ROUND(I296*H296,2)</f>
        <v>0</v>
      </c>
      <c r="BL296" s="19" t="s">
        <v>126</v>
      </c>
      <c r="BM296" s="213" t="s">
        <v>269</v>
      </c>
    </row>
    <row r="297" s="2" customFormat="1">
      <c r="A297" s="40"/>
      <c r="B297" s="41"/>
      <c r="C297" s="42"/>
      <c r="D297" s="215" t="s">
        <v>128</v>
      </c>
      <c r="E297" s="42"/>
      <c r="F297" s="216" t="s">
        <v>270</v>
      </c>
      <c r="G297" s="42"/>
      <c r="H297" s="42"/>
      <c r="I297" s="217"/>
      <c r="J297" s="42"/>
      <c r="K297" s="42"/>
      <c r="L297" s="46"/>
      <c r="M297" s="218"/>
      <c r="N297" s="219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128</v>
      </c>
      <c r="AU297" s="19" t="s">
        <v>83</v>
      </c>
    </row>
    <row r="298" s="13" customFormat="1">
      <c r="A298" s="13"/>
      <c r="B298" s="220"/>
      <c r="C298" s="221"/>
      <c r="D298" s="222" t="s">
        <v>130</v>
      </c>
      <c r="E298" s="223" t="s">
        <v>19</v>
      </c>
      <c r="F298" s="224" t="s">
        <v>264</v>
      </c>
      <c r="G298" s="221"/>
      <c r="H298" s="223" t="s">
        <v>19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0" t="s">
        <v>130</v>
      </c>
      <c r="AU298" s="230" t="s">
        <v>83</v>
      </c>
      <c r="AV298" s="13" t="s">
        <v>81</v>
      </c>
      <c r="AW298" s="13" t="s">
        <v>35</v>
      </c>
      <c r="AX298" s="13" t="s">
        <v>73</v>
      </c>
      <c r="AY298" s="230" t="s">
        <v>119</v>
      </c>
    </row>
    <row r="299" s="14" customFormat="1">
      <c r="A299" s="14"/>
      <c r="B299" s="231"/>
      <c r="C299" s="232"/>
      <c r="D299" s="222" t="s">
        <v>130</v>
      </c>
      <c r="E299" s="233" t="s">
        <v>19</v>
      </c>
      <c r="F299" s="234" t="s">
        <v>271</v>
      </c>
      <c r="G299" s="232"/>
      <c r="H299" s="235">
        <v>180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1" t="s">
        <v>130</v>
      </c>
      <c r="AU299" s="241" t="s">
        <v>83</v>
      </c>
      <c r="AV299" s="14" t="s">
        <v>83</v>
      </c>
      <c r="AW299" s="14" t="s">
        <v>35</v>
      </c>
      <c r="AX299" s="14" t="s">
        <v>73</v>
      </c>
      <c r="AY299" s="241" t="s">
        <v>119</v>
      </c>
    </row>
    <row r="300" s="15" customFormat="1">
      <c r="A300" s="15"/>
      <c r="B300" s="242"/>
      <c r="C300" s="243"/>
      <c r="D300" s="222" t="s">
        <v>130</v>
      </c>
      <c r="E300" s="244" t="s">
        <v>19</v>
      </c>
      <c r="F300" s="245" t="s">
        <v>137</v>
      </c>
      <c r="G300" s="243"/>
      <c r="H300" s="246">
        <v>180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2" t="s">
        <v>130</v>
      </c>
      <c r="AU300" s="252" t="s">
        <v>83</v>
      </c>
      <c r="AV300" s="15" t="s">
        <v>126</v>
      </c>
      <c r="AW300" s="15" t="s">
        <v>35</v>
      </c>
      <c r="AX300" s="15" t="s">
        <v>81</v>
      </c>
      <c r="AY300" s="252" t="s">
        <v>119</v>
      </c>
    </row>
    <row r="301" s="2" customFormat="1" ht="24.15" customHeight="1">
      <c r="A301" s="40"/>
      <c r="B301" s="41"/>
      <c r="C301" s="202" t="s">
        <v>272</v>
      </c>
      <c r="D301" s="202" t="s">
        <v>121</v>
      </c>
      <c r="E301" s="203" t="s">
        <v>273</v>
      </c>
      <c r="F301" s="204" t="s">
        <v>274</v>
      </c>
      <c r="G301" s="205" t="s">
        <v>145</v>
      </c>
      <c r="H301" s="206">
        <v>36</v>
      </c>
      <c r="I301" s="207"/>
      <c r="J301" s="208">
        <f>ROUND(I301*H301,2)</f>
        <v>0</v>
      </c>
      <c r="K301" s="204" t="s">
        <v>125</v>
      </c>
      <c r="L301" s="46"/>
      <c r="M301" s="209" t="s">
        <v>19</v>
      </c>
      <c r="N301" s="210" t="s">
        <v>44</v>
      </c>
      <c r="O301" s="86"/>
      <c r="P301" s="211">
        <f>O301*H301</f>
        <v>0</v>
      </c>
      <c r="Q301" s="211">
        <v>0</v>
      </c>
      <c r="R301" s="211">
        <f>Q301*H301</f>
        <v>0</v>
      </c>
      <c r="S301" s="211">
        <v>0</v>
      </c>
      <c r="T301" s="212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3" t="s">
        <v>126</v>
      </c>
      <c r="AT301" s="213" t="s">
        <v>121</v>
      </c>
      <c r="AU301" s="213" t="s">
        <v>83</v>
      </c>
      <c r="AY301" s="19" t="s">
        <v>119</v>
      </c>
      <c r="BE301" s="214">
        <f>IF(N301="základní",J301,0)</f>
        <v>0</v>
      </c>
      <c r="BF301" s="214">
        <f>IF(N301="snížená",J301,0)</f>
        <v>0</v>
      </c>
      <c r="BG301" s="214">
        <f>IF(N301="zákl. přenesená",J301,0)</f>
        <v>0</v>
      </c>
      <c r="BH301" s="214">
        <f>IF(N301="sníž. přenesená",J301,0)</f>
        <v>0</v>
      </c>
      <c r="BI301" s="214">
        <f>IF(N301="nulová",J301,0)</f>
        <v>0</v>
      </c>
      <c r="BJ301" s="19" t="s">
        <v>81</v>
      </c>
      <c r="BK301" s="214">
        <f>ROUND(I301*H301,2)</f>
        <v>0</v>
      </c>
      <c r="BL301" s="19" t="s">
        <v>126</v>
      </c>
      <c r="BM301" s="213" t="s">
        <v>275</v>
      </c>
    </row>
    <row r="302" s="2" customFormat="1">
      <c r="A302" s="40"/>
      <c r="B302" s="41"/>
      <c r="C302" s="42"/>
      <c r="D302" s="215" t="s">
        <v>128</v>
      </c>
      <c r="E302" s="42"/>
      <c r="F302" s="216" t="s">
        <v>276</v>
      </c>
      <c r="G302" s="42"/>
      <c r="H302" s="42"/>
      <c r="I302" s="217"/>
      <c r="J302" s="42"/>
      <c r="K302" s="42"/>
      <c r="L302" s="46"/>
      <c r="M302" s="218"/>
      <c r="N302" s="219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128</v>
      </c>
      <c r="AU302" s="19" t="s">
        <v>83</v>
      </c>
    </row>
    <row r="303" s="13" customFormat="1">
      <c r="A303" s="13"/>
      <c r="B303" s="220"/>
      <c r="C303" s="221"/>
      <c r="D303" s="222" t="s">
        <v>130</v>
      </c>
      <c r="E303" s="223" t="s">
        <v>19</v>
      </c>
      <c r="F303" s="224" t="s">
        <v>264</v>
      </c>
      <c r="G303" s="221"/>
      <c r="H303" s="223" t="s">
        <v>19</v>
      </c>
      <c r="I303" s="225"/>
      <c r="J303" s="221"/>
      <c r="K303" s="221"/>
      <c r="L303" s="226"/>
      <c r="M303" s="227"/>
      <c r="N303" s="228"/>
      <c r="O303" s="228"/>
      <c r="P303" s="228"/>
      <c r="Q303" s="228"/>
      <c r="R303" s="228"/>
      <c r="S303" s="228"/>
      <c r="T303" s="22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0" t="s">
        <v>130</v>
      </c>
      <c r="AU303" s="230" t="s">
        <v>83</v>
      </c>
      <c r="AV303" s="13" t="s">
        <v>81</v>
      </c>
      <c r="AW303" s="13" t="s">
        <v>35</v>
      </c>
      <c r="AX303" s="13" t="s">
        <v>73</v>
      </c>
      <c r="AY303" s="230" t="s">
        <v>119</v>
      </c>
    </row>
    <row r="304" s="14" customFormat="1">
      <c r="A304" s="14"/>
      <c r="B304" s="231"/>
      <c r="C304" s="232"/>
      <c r="D304" s="222" t="s">
        <v>130</v>
      </c>
      <c r="E304" s="233" t="s">
        <v>19</v>
      </c>
      <c r="F304" s="234" t="s">
        <v>265</v>
      </c>
      <c r="G304" s="232"/>
      <c r="H304" s="235">
        <v>36</v>
      </c>
      <c r="I304" s="236"/>
      <c r="J304" s="232"/>
      <c r="K304" s="232"/>
      <c r="L304" s="237"/>
      <c r="M304" s="238"/>
      <c r="N304" s="239"/>
      <c r="O304" s="239"/>
      <c r="P304" s="239"/>
      <c r="Q304" s="239"/>
      <c r="R304" s="239"/>
      <c r="S304" s="239"/>
      <c r="T304" s="24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1" t="s">
        <v>130</v>
      </c>
      <c r="AU304" s="241" t="s">
        <v>83</v>
      </c>
      <c r="AV304" s="14" t="s">
        <v>83</v>
      </c>
      <c r="AW304" s="14" t="s">
        <v>35</v>
      </c>
      <c r="AX304" s="14" t="s">
        <v>73</v>
      </c>
      <c r="AY304" s="241" t="s">
        <v>119</v>
      </c>
    </row>
    <row r="305" s="15" customFormat="1">
      <c r="A305" s="15"/>
      <c r="B305" s="242"/>
      <c r="C305" s="243"/>
      <c r="D305" s="222" t="s">
        <v>130</v>
      </c>
      <c r="E305" s="244" t="s">
        <v>19</v>
      </c>
      <c r="F305" s="245" t="s">
        <v>137</v>
      </c>
      <c r="G305" s="243"/>
      <c r="H305" s="246">
        <v>36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52" t="s">
        <v>130</v>
      </c>
      <c r="AU305" s="252" t="s">
        <v>83</v>
      </c>
      <c r="AV305" s="15" t="s">
        <v>126</v>
      </c>
      <c r="AW305" s="15" t="s">
        <v>35</v>
      </c>
      <c r="AX305" s="15" t="s">
        <v>81</v>
      </c>
      <c r="AY305" s="252" t="s">
        <v>119</v>
      </c>
    </row>
    <row r="306" s="2" customFormat="1" ht="24.15" customHeight="1">
      <c r="A306" s="40"/>
      <c r="B306" s="41"/>
      <c r="C306" s="202" t="s">
        <v>277</v>
      </c>
      <c r="D306" s="202" t="s">
        <v>121</v>
      </c>
      <c r="E306" s="203" t="s">
        <v>278</v>
      </c>
      <c r="F306" s="204" t="s">
        <v>279</v>
      </c>
      <c r="G306" s="205" t="s">
        <v>145</v>
      </c>
      <c r="H306" s="206">
        <v>28.728000000000002</v>
      </c>
      <c r="I306" s="207"/>
      <c r="J306" s="208">
        <f>ROUND(I306*H306,2)</f>
        <v>0</v>
      </c>
      <c r="K306" s="204" t="s">
        <v>125</v>
      </c>
      <c r="L306" s="46"/>
      <c r="M306" s="209" t="s">
        <v>19</v>
      </c>
      <c r="N306" s="210" t="s">
        <v>44</v>
      </c>
      <c r="O306" s="86"/>
      <c r="P306" s="211">
        <f>O306*H306</f>
        <v>0</v>
      </c>
      <c r="Q306" s="211">
        <v>0.00021000000000000001</v>
      </c>
      <c r="R306" s="211">
        <f>Q306*H306</f>
        <v>0.0060328800000000009</v>
      </c>
      <c r="S306" s="211">
        <v>0</v>
      </c>
      <c r="T306" s="212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3" t="s">
        <v>126</v>
      </c>
      <c r="AT306" s="213" t="s">
        <v>121</v>
      </c>
      <c r="AU306" s="213" t="s">
        <v>83</v>
      </c>
      <c r="AY306" s="19" t="s">
        <v>119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9" t="s">
        <v>81</v>
      </c>
      <c r="BK306" s="214">
        <f>ROUND(I306*H306,2)</f>
        <v>0</v>
      </c>
      <c r="BL306" s="19" t="s">
        <v>126</v>
      </c>
      <c r="BM306" s="213" t="s">
        <v>280</v>
      </c>
    </row>
    <row r="307" s="2" customFormat="1">
      <c r="A307" s="40"/>
      <c r="B307" s="41"/>
      <c r="C307" s="42"/>
      <c r="D307" s="215" t="s">
        <v>128</v>
      </c>
      <c r="E307" s="42"/>
      <c r="F307" s="216" t="s">
        <v>281</v>
      </c>
      <c r="G307" s="42"/>
      <c r="H307" s="42"/>
      <c r="I307" s="217"/>
      <c r="J307" s="42"/>
      <c r="K307" s="42"/>
      <c r="L307" s="46"/>
      <c r="M307" s="218"/>
      <c r="N307" s="219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128</v>
      </c>
      <c r="AU307" s="19" t="s">
        <v>83</v>
      </c>
    </row>
    <row r="308" s="14" customFormat="1">
      <c r="A308" s="14"/>
      <c r="B308" s="231"/>
      <c r="C308" s="232"/>
      <c r="D308" s="222" t="s">
        <v>130</v>
      </c>
      <c r="E308" s="233" t="s">
        <v>19</v>
      </c>
      <c r="F308" s="234" t="s">
        <v>282</v>
      </c>
      <c r="G308" s="232"/>
      <c r="H308" s="235">
        <v>28.728000000000002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1" t="s">
        <v>130</v>
      </c>
      <c r="AU308" s="241" t="s">
        <v>83</v>
      </c>
      <c r="AV308" s="14" t="s">
        <v>83</v>
      </c>
      <c r="AW308" s="14" t="s">
        <v>35</v>
      </c>
      <c r="AX308" s="14" t="s">
        <v>73</v>
      </c>
      <c r="AY308" s="241" t="s">
        <v>119</v>
      </c>
    </row>
    <row r="309" s="15" customFormat="1">
      <c r="A309" s="15"/>
      <c r="B309" s="242"/>
      <c r="C309" s="243"/>
      <c r="D309" s="222" t="s">
        <v>130</v>
      </c>
      <c r="E309" s="244" t="s">
        <v>19</v>
      </c>
      <c r="F309" s="245" t="s">
        <v>137</v>
      </c>
      <c r="G309" s="243"/>
      <c r="H309" s="246">
        <v>28.728000000000002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52" t="s">
        <v>130</v>
      </c>
      <c r="AU309" s="252" t="s">
        <v>83</v>
      </c>
      <c r="AV309" s="15" t="s">
        <v>126</v>
      </c>
      <c r="AW309" s="15" t="s">
        <v>35</v>
      </c>
      <c r="AX309" s="15" t="s">
        <v>81</v>
      </c>
      <c r="AY309" s="252" t="s">
        <v>119</v>
      </c>
    </row>
    <row r="310" s="2" customFormat="1" ht="21.75" customHeight="1">
      <c r="A310" s="40"/>
      <c r="B310" s="41"/>
      <c r="C310" s="202" t="s">
        <v>283</v>
      </c>
      <c r="D310" s="202" t="s">
        <v>121</v>
      </c>
      <c r="E310" s="203" t="s">
        <v>284</v>
      </c>
      <c r="F310" s="204" t="s">
        <v>285</v>
      </c>
      <c r="G310" s="205" t="s">
        <v>124</v>
      </c>
      <c r="H310" s="206">
        <v>42</v>
      </c>
      <c r="I310" s="207"/>
      <c r="J310" s="208">
        <f>ROUND(I310*H310,2)</f>
        <v>0</v>
      </c>
      <c r="K310" s="204" t="s">
        <v>286</v>
      </c>
      <c r="L310" s="46"/>
      <c r="M310" s="209" t="s">
        <v>19</v>
      </c>
      <c r="N310" s="210" t="s">
        <v>44</v>
      </c>
      <c r="O310" s="86"/>
      <c r="P310" s="211">
        <f>O310*H310</f>
        <v>0</v>
      </c>
      <c r="Q310" s="211">
        <v>0</v>
      </c>
      <c r="R310" s="211">
        <f>Q310*H310</f>
        <v>0</v>
      </c>
      <c r="S310" s="211">
        <v>0.16500000000000001</v>
      </c>
      <c r="T310" s="212">
        <f>S310*H310</f>
        <v>6.9300000000000006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3" t="s">
        <v>126</v>
      </c>
      <c r="AT310" s="213" t="s">
        <v>121</v>
      </c>
      <c r="AU310" s="213" t="s">
        <v>83</v>
      </c>
      <c r="AY310" s="19" t="s">
        <v>119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9" t="s">
        <v>81</v>
      </c>
      <c r="BK310" s="214">
        <f>ROUND(I310*H310,2)</f>
        <v>0</v>
      </c>
      <c r="BL310" s="19" t="s">
        <v>126</v>
      </c>
      <c r="BM310" s="213" t="s">
        <v>287</v>
      </c>
    </row>
    <row r="311" s="13" customFormat="1">
      <c r="A311" s="13"/>
      <c r="B311" s="220"/>
      <c r="C311" s="221"/>
      <c r="D311" s="222" t="s">
        <v>130</v>
      </c>
      <c r="E311" s="223" t="s">
        <v>19</v>
      </c>
      <c r="F311" s="224" t="s">
        <v>195</v>
      </c>
      <c r="G311" s="221"/>
      <c r="H311" s="223" t="s">
        <v>19</v>
      </c>
      <c r="I311" s="225"/>
      <c r="J311" s="221"/>
      <c r="K311" s="221"/>
      <c r="L311" s="226"/>
      <c r="M311" s="227"/>
      <c r="N311" s="228"/>
      <c r="O311" s="228"/>
      <c r="P311" s="228"/>
      <c r="Q311" s="228"/>
      <c r="R311" s="228"/>
      <c r="S311" s="228"/>
      <c r="T311" s="229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0" t="s">
        <v>130</v>
      </c>
      <c r="AU311" s="230" t="s">
        <v>83</v>
      </c>
      <c r="AV311" s="13" t="s">
        <v>81</v>
      </c>
      <c r="AW311" s="13" t="s">
        <v>35</v>
      </c>
      <c r="AX311" s="13" t="s">
        <v>73</v>
      </c>
      <c r="AY311" s="230" t="s">
        <v>119</v>
      </c>
    </row>
    <row r="312" s="13" customFormat="1">
      <c r="A312" s="13"/>
      <c r="B312" s="220"/>
      <c r="C312" s="221"/>
      <c r="D312" s="222" t="s">
        <v>130</v>
      </c>
      <c r="E312" s="223" t="s">
        <v>19</v>
      </c>
      <c r="F312" s="224" t="s">
        <v>196</v>
      </c>
      <c r="G312" s="221"/>
      <c r="H312" s="223" t="s">
        <v>19</v>
      </c>
      <c r="I312" s="225"/>
      <c r="J312" s="221"/>
      <c r="K312" s="221"/>
      <c r="L312" s="226"/>
      <c r="M312" s="227"/>
      <c r="N312" s="228"/>
      <c r="O312" s="228"/>
      <c r="P312" s="228"/>
      <c r="Q312" s="228"/>
      <c r="R312" s="228"/>
      <c r="S312" s="228"/>
      <c r="T312" s="22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0" t="s">
        <v>130</v>
      </c>
      <c r="AU312" s="230" t="s">
        <v>83</v>
      </c>
      <c r="AV312" s="13" t="s">
        <v>81</v>
      </c>
      <c r="AW312" s="13" t="s">
        <v>35</v>
      </c>
      <c r="AX312" s="13" t="s">
        <v>73</v>
      </c>
      <c r="AY312" s="230" t="s">
        <v>119</v>
      </c>
    </row>
    <row r="313" s="14" customFormat="1">
      <c r="A313" s="14"/>
      <c r="B313" s="231"/>
      <c r="C313" s="232"/>
      <c r="D313" s="222" t="s">
        <v>130</v>
      </c>
      <c r="E313" s="233" t="s">
        <v>19</v>
      </c>
      <c r="F313" s="234" t="s">
        <v>288</v>
      </c>
      <c r="G313" s="232"/>
      <c r="H313" s="235">
        <v>9</v>
      </c>
      <c r="I313" s="236"/>
      <c r="J313" s="232"/>
      <c r="K313" s="232"/>
      <c r="L313" s="237"/>
      <c r="M313" s="238"/>
      <c r="N313" s="239"/>
      <c r="O313" s="239"/>
      <c r="P313" s="239"/>
      <c r="Q313" s="239"/>
      <c r="R313" s="239"/>
      <c r="S313" s="239"/>
      <c r="T313" s="24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1" t="s">
        <v>130</v>
      </c>
      <c r="AU313" s="241" t="s">
        <v>83</v>
      </c>
      <c r="AV313" s="14" t="s">
        <v>83</v>
      </c>
      <c r="AW313" s="14" t="s">
        <v>35</v>
      </c>
      <c r="AX313" s="14" t="s">
        <v>73</v>
      </c>
      <c r="AY313" s="241" t="s">
        <v>119</v>
      </c>
    </row>
    <row r="314" s="13" customFormat="1">
      <c r="A314" s="13"/>
      <c r="B314" s="220"/>
      <c r="C314" s="221"/>
      <c r="D314" s="222" t="s">
        <v>130</v>
      </c>
      <c r="E314" s="223" t="s">
        <v>19</v>
      </c>
      <c r="F314" s="224" t="s">
        <v>198</v>
      </c>
      <c r="G314" s="221"/>
      <c r="H314" s="223" t="s">
        <v>19</v>
      </c>
      <c r="I314" s="225"/>
      <c r="J314" s="221"/>
      <c r="K314" s="221"/>
      <c r="L314" s="226"/>
      <c r="M314" s="227"/>
      <c r="N314" s="228"/>
      <c r="O314" s="228"/>
      <c r="P314" s="228"/>
      <c r="Q314" s="228"/>
      <c r="R314" s="228"/>
      <c r="S314" s="228"/>
      <c r="T314" s="22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0" t="s">
        <v>130</v>
      </c>
      <c r="AU314" s="230" t="s">
        <v>83</v>
      </c>
      <c r="AV314" s="13" t="s">
        <v>81</v>
      </c>
      <c r="AW314" s="13" t="s">
        <v>35</v>
      </c>
      <c r="AX314" s="13" t="s">
        <v>73</v>
      </c>
      <c r="AY314" s="230" t="s">
        <v>119</v>
      </c>
    </row>
    <row r="315" s="14" customFormat="1">
      <c r="A315" s="14"/>
      <c r="B315" s="231"/>
      <c r="C315" s="232"/>
      <c r="D315" s="222" t="s">
        <v>130</v>
      </c>
      <c r="E315" s="233" t="s">
        <v>19</v>
      </c>
      <c r="F315" s="234" t="s">
        <v>289</v>
      </c>
      <c r="G315" s="232"/>
      <c r="H315" s="235">
        <v>12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1" t="s">
        <v>130</v>
      </c>
      <c r="AU315" s="241" t="s">
        <v>83</v>
      </c>
      <c r="AV315" s="14" t="s">
        <v>83</v>
      </c>
      <c r="AW315" s="14" t="s">
        <v>35</v>
      </c>
      <c r="AX315" s="14" t="s">
        <v>73</v>
      </c>
      <c r="AY315" s="241" t="s">
        <v>119</v>
      </c>
    </row>
    <row r="316" s="13" customFormat="1">
      <c r="A316" s="13"/>
      <c r="B316" s="220"/>
      <c r="C316" s="221"/>
      <c r="D316" s="222" t="s">
        <v>130</v>
      </c>
      <c r="E316" s="223" t="s">
        <v>19</v>
      </c>
      <c r="F316" s="224" t="s">
        <v>290</v>
      </c>
      <c r="G316" s="221"/>
      <c r="H316" s="223" t="s">
        <v>19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0" t="s">
        <v>130</v>
      </c>
      <c r="AU316" s="230" t="s">
        <v>83</v>
      </c>
      <c r="AV316" s="13" t="s">
        <v>81</v>
      </c>
      <c r="AW316" s="13" t="s">
        <v>35</v>
      </c>
      <c r="AX316" s="13" t="s">
        <v>73</v>
      </c>
      <c r="AY316" s="230" t="s">
        <v>119</v>
      </c>
    </row>
    <row r="317" s="14" customFormat="1">
      <c r="A317" s="14"/>
      <c r="B317" s="231"/>
      <c r="C317" s="232"/>
      <c r="D317" s="222" t="s">
        <v>130</v>
      </c>
      <c r="E317" s="233" t="s">
        <v>19</v>
      </c>
      <c r="F317" s="234" t="s">
        <v>288</v>
      </c>
      <c r="G317" s="232"/>
      <c r="H317" s="235">
        <v>9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1" t="s">
        <v>130</v>
      </c>
      <c r="AU317" s="241" t="s">
        <v>83</v>
      </c>
      <c r="AV317" s="14" t="s">
        <v>83</v>
      </c>
      <c r="AW317" s="14" t="s">
        <v>35</v>
      </c>
      <c r="AX317" s="14" t="s">
        <v>73</v>
      </c>
      <c r="AY317" s="241" t="s">
        <v>119</v>
      </c>
    </row>
    <row r="318" s="13" customFormat="1">
      <c r="A318" s="13"/>
      <c r="B318" s="220"/>
      <c r="C318" s="221"/>
      <c r="D318" s="222" t="s">
        <v>130</v>
      </c>
      <c r="E318" s="223" t="s">
        <v>19</v>
      </c>
      <c r="F318" s="224" t="s">
        <v>291</v>
      </c>
      <c r="G318" s="221"/>
      <c r="H318" s="223" t="s">
        <v>19</v>
      </c>
      <c r="I318" s="225"/>
      <c r="J318" s="221"/>
      <c r="K318" s="221"/>
      <c r="L318" s="226"/>
      <c r="M318" s="227"/>
      <c r="N318" s="228"/>
      <c r="O318" s="228"/>
      <c r="P318" s="228"/>
      <c r="Q318" s="228"/>
      <c r="R318" s="228"/>
      <c r="S318" s="228"/>
      <c r="T318" s="22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0" t="s">
        <v>130</v>
      </c>
      <c r="AU318" s="230" t="s">
        <v>83</v>
      </c>
      <c r="AV318" s="13" t="s">
        <v>81</v>
      </c>
      <c r="AW318" s="13" t="s">
        <v>35</v>
      </c>
      <c r="AX318" s="13" t="s">
        <v>73</v>
      </c>
      <c r="AY318" s="230" t="s">
        <v>119</v>
      </c>
    </row>
    <row r="319" s="14" customFormat="1">
      <c r="A319" s="14"/>
      <c r="B319" s="231"/>
      <c r="C319" s="232"/>
      <c r="D319" s="222" t="s">
        <v>130</v>
      </c>
      <c r="E319" s="233" t="s">
        <v>19</v>
      </c>
      <c r="F319" s="234" t="s">
        <v>289</v>
      </c>
      <c r="G319" s="232"/>
      <c r="H319" s="235">
        <v>12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1" t="s">
        <v>130</v>
      </c>
      <c r="AU319" s="241" t="s">
        <v>83</v>
      </c>
      <c r="AV319" s="14" t="s">
        <v>83</v>
      </c>
      <c r="AW319" s="14" t="s">
        <v>35</v>
      </c>
      <c r="AX319" s="14" t="s">
        <v>73</v>
      </c>
      <c r="AY319" s="241" t="s">
        <v>119</v>
      </c>
    </row>
    <row r="320" s="15" customFormat="1">
      <c r="A320" s="15"/>
      <c r="B320" s="242"/>
      <c r="C320" s="243"/>
      <c r="D320" s="222" t="s">
        <v>130</v>
      </c>
      <c r="E320" s="244" t="s">
        <v>19</v>
      </c>
      <c r="F320" s="245" t="s">
        <v>137</v>
      </c>
      <c r="G320" s="243"/>
      <c r="H320" s="246">
        <v>42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52" t="s">
        <v>130</v>
      </c>
      <c r="AU320" s="252" t="s">
        <v>83</v>
      </c>
      <c r="AV320" s="15" t="s">
        <v>126</v>
      </c>
      <c r="AW320" s="15" t="s">
        <v>35</v>
      </c>
      <c r="AX320" s="15" t="s">
        <v>81</v>
      </c>
      <c r="AY320" s="252" t="s">
        <v>119</v>
      </c>
    </row>
    <row r="321" s="2" customFormat="1" ht="21.75" customHeight="1">
      <c r="A321" s="40"/>
      <c r="B321" s="41"/>
      <c r="C321" s="202" t="s">
        <v>292</v>
      </c>
      <c r="D321" s="202" t="s">
        <v>121</v>
      </c>
      <c r="E321" s="203" t="s">
        <v>293</v>
      </c>
      <c r="F321" s="204" t="s">
        <v>294</v>
      </c>
      <c r="G321" s="205" t="s">
        <v>124</v>
      </c>
      <c r="H321" s="206">
        <v>14</v>
      </c>
      <c r="I321" s="207"/>
      <c r="J321" s="208">
        <f>ROUND(I321*H321,2)</f>
        <v>0</v>
      </c>
      <c r="K321" s="204" t="s">
        <v>125</v>
      </c>
      <c r="L321" s="46"/>
      <c r="M321" s="209" t="s">
        <v>19</v>
      </c>
      <c r="N321" s="210" t="s">
        <v>44</v>
      </c>
      <c r="O321" s="86"/>
      <c r="P321" s="211">
        <f>O321*H321</f>
        <v>0</v>
      </c>
      <c r="Q321" s="211">
        <v>0</v>
      </c>
      <c r="R321" s="211">
        <f>Q321*H321</f>
        <v>0</v>
      </c>
      <c r="S321" s="211">
        <v>0.16500000000000001</v>
      </c>
      <c r="T321" s="212">
        <f>S321*H321</f>
        <v>2.3100000000000001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3" t="s">
        <v>126</v>
      </c>
      <c r="AT321" s="213" t="s">
        <v>121</v>
      </c>
      <c r="AU321" s="213" t="s">
        <v>83</v>
      </c>
      <c r="AY321" s="19" t="s">
        <v>119</v>
      </c>
      <c r="BE321" s="214">
        <f>IF(N321="základní",J321,0)</f>
        <v>0</v>
      </c>
      <c r="BF321" s="214">
        <f>IF(N321="snížená",J321,0)</f>
        <v>0</v>
      </c>
      <c r="BG321" s="214">
        <f>IF(N321="zákl. přenesená",J321,0)</f>
        <v>0</v>
      </c>
      <c r="BH321" s="214">
        <f>IF(N321="sníž. přenesená",J321,0)</f>
        <v>0</v>
      </c>
      <c r="BI321" s="214">
        <f>IF(N321="nulová",J321,0)</f>
        <v>0</v>
      </c>
      <c r="BJ321" s="19" t="s">
        <v>81</v>
      </c>
      <c r="BK321" s="214">
        <f>ROUND(I321*H321,2)</f>
        <v>0</v>
      </c>
      <c r="BL321" s="19" t="s">
        <v>126</v>
      </c>
      <c r="BM321" s="213" t="s">
        <v>295</v>
      </c>
    </row>
    <row r="322" s="2" customFormat="1">
      <c r="A322" s="40"/>
      <c r="B322" s="41"/>
      <c r="C322" s="42"/>
      <c r="D322" s="215" t="s">
        <v>128</v>
      </c>
      <c r="E322" s="42"/>
      <c r="F322" s="216" t="s">
        <v>296</v>
      </c>
      <c r="G322" s="42"/>
      <c r="H322" s="42"/>
      <c r="I322" s="217"/>
      <c r="J322" s="42"/>
      <c r="K322" s="42"/>
      <c r="L322" s="46"/>
      <c r="M322" s="218"/>
      <c r="N322" s="219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128</v>
      </c>
      <c r="AU322" s="19" t="s">
        <v>83</v>
      </c>
    </row>
    <row r="323" s="13" customFormat="1">
      <c r="A323" s="13"/>
      <c r="B323" s="220"/>
      <c r="C323" s="221"/>
      <c r="D323" s="222" t="s">
        <v>130</v>
      </c>
      <c r="E323" s="223" t="s">
        <v>19</v>
      </c>
      <c r="F323" s="224" t="s">
        <v>131</v>
      </c>
      <c r="G323" s="221"/>
      <c r="H323" s="223" t="s">
        <v>19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0" t="s">
        <v>130</v>
      </c>
      <c r="AU323" s="230" t="s">
        <v>83</v>
      </c>
      <c r="AV323" s="13" t="s">
        <v>81</v>
      </c>
      <c r="AW323" s="13" t="s">
        <v>35</v>
      </c>
      <c r="AX323" s="13" t="s">
        <v>73</v>
      </c>
      <c r="AY323" s="230" t="s">
        <v>119</v>
      </c>
    </row>
    <row r="324" s="13" customFormat="1">
      <c r="A324" s="13"/>
      <c r="B324" s="220"/>
      <c r="C324" s="221"/>
      <c r="D324" s="222" t="s">
        <v>130</v>
      </c>
      <c r="E324" s="223" t="s">
        <v>19</v>
      </c>
      <c r="F324" s="224" t="s">
        <v>200</v>
      </c>
      <c r="G324" s="221"/>
      <c r="H324" s="223" t="s">
        <v>19</v>
      </c>
      <c r="I324" s="225"/>
      <c r="J324" s="221"/>
      <c r="K324" s="221"/>
      <c r="L324" s="226"/>
      <c r="M324" s="227"/>
      <c r="N324" s="228"/>
      <c r="O324" s="228"/>
      <c r="P324" s="228"/>
      <c r="Q324" s="228"/>
      <c r="R324" s="228"/>
      <c r="S324" s="228"/>
      <c r="T324" s="22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0" t="s">
        <v>130</v>
      </c>
      <c r="AU324" s="230" t="s">
        <v>83</v>
      </c>
      <c r="AV324" s="13" t="s">
        <v>81</v>
      </c>
      <c r="AW324" s="13" t="s">
        <v>35</v>
      </c>
      <c r="AX324" s="13" t="s">
        <v>73</v>
      </c>
      <c r="AY324" s="230" t="s">
        <v>119</v>
      </c>
    </row>
    <row r="325" s="14" customFormat="1">
      <c r="A325" s="14"/>
      <c r="B325" s="231"/>
      <c r="C325" s="232"/>
      <c r="D325" s="222" t="s">
        <v>130</v>
      </c>
      <c r="E325" s="233" t="s">
        <v>19</v>
      </c>
      <c r="F325" s="234" t="s">
        <v>136</v>
      </c>
      <c r="G325" s="232"/>
      <c r="H325" s="235">
        <v>5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1" t="s">
        <v>130</v>
      </c>
      <c r="AU325" s="241" t="s">
        <v>83</v>
      </c>
      <c r="AV325" s="14" t="s">
        <v>83</v>
      </c>
      <c r="AW325" s="14" t="s">
        <v>35</v>
      </c>
      <c r="AX325" s="14" t="s">
        <v>73</v>
      </c>
      <c r="AY325" s="241" t="s">
        <v>119</v>
      </c>
    </row>
    <row r="326" s="13" customFormat="1">
      <c r="A326" s="13"/>
      <c r="B326" s="220"/>
      <c r="C326" s="221"/>
      <c r="D326" s="222" t="s">
        <v>130</v>
      </c>
      <c r="E326" s="223" t="s">
        <v>19</v>
      </c>
      <c r="F326" s="224" t="s">
        <v>202</v>
      </c>
      <c r="G326" s="221"/>
      <c r="H326" s="223" t="s">
        <v>19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0" t="s">
        <v>130</v>
      </c>
      <c r="AU326" s="230" t="s">
        <v>83</v>
      </c>
      <c r="AV326" s="13" t="s">
        <v>81</v>
      </c>
      <c r="AW326" s="13" t="s">
        <v>35</v>
      </c>
      <c r="AX326" s="13" t="s">
        <v>73</v>
      </c>
      <c r="AY326" s="230" t="s">
        <v>119</v>
      </c>
    </row>
    <row r="327" s="14" customFormat="1">
      <c r="A327" s="14"/>
      <c r="B327" s="231"/>
      <c r="C327" s="232"/>
      <c r="D327" s="222" t="s">
        <v>130</v>
      </c>
      <c r="E327" s="233" t="s">
        <v>19</v>
      </c>
      <c r="F327" s="234" t="s">
        <v>83</v>
      </c>
      <c r="G327" s="232"/>
      <c r="H327" s="235">
        <v>2</v>
      </c>
      <c r="I327" s="236"/>
      <c r="J327" s="232"/>
      <c r="K327" s="232"/>
      <c r="L327" s="237"/>
      <c r="M327" s="238"/>
      <c r="N327" s="239"/>
      <c r="O327" s="239"/>
      <c r="P327" s="239"/>
      <c r="Q327" s="239"/>
      <c r="R327" s="239"/>
      <c r="S327" s="239"/>
      <c r="T327" s="24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1" t="s">
        <v>130</v>
      </c>
      <c r="AU327" s="241" t="s">
        <v>83</v>
      </c>
      <c r="AV327" s="14" t="s">
        <v>83</v>
      </c>
      <c r="AW327" s="14" t="s">
        <v>35</v>
      </c>
      <c r="AX327" s="14" t="s">
        <v>73</v>
      </c>
      <c r="AY327" s="241" t="s">
        <v>119</v>
      </c>
    </row>
    <row r="328" s="13" customFormat="1">
      <c r="A328" s="13"/>
      <c r="B328" s="220"/>
      <c r="C328" s="221"/>
      <c r="D328" s="222" t="s">
        <v>130</v>
      </c>
      <c r="E328" s="223" t="s">
        <v>19</v>
      </c>
      <c r="F328" s="224" t="s">
        <v>297</v>
      </c>
      <c r="G328" s="221"/>
      <c r="H328" s="223" t="s">
        <v>19</v>
      </c>
      <c r="I328" s="225"/>
      <c r="J328" s="221"/>
      <c r="K328" s="221"/>
      <c r="L328" s="226"/>
      <c r="M328" s="227"/>
      <c r="N328" s="228"/>
      <c r="O328" s="228"/>
      <c r="P328" s="228"/>
      <c r="Q328" s="228"/>
      <c r="R328" s="228"/>
      <c r="S328" s="228"/>
      <c r="T328" s="229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0" t="s">
        <v>130</v>
      </c>
      <c r="AU328" s="230" t="s">
        <v>83</v>
      </c>
      <c r="AV328" s="13" t="s">
        <v>81</v>
      </c>
      <c r="AW328" s="13" t="s">
        <v>35</v>
      </c>
      <c r="AX328" s="13" t="s">
        <v>73</v>
      </c>
      <c r="AY328" s="230" t="s">
        <v>119</v>
      </c>
    </row>
    <row r="329" s="14" customFormat="1">
      <c r="A329" s="14"/>
      <c r="B329" s="231"/>
      <c r="C329" s="232"/>
      <c r="D329" s="222" t="s">
        <v>130</v>
      </c>
      <c r="E329" s="233" t="s">
        <v>19</v>
      </c>
      <c r="F329" s="234" t="s">
        <v>172</v>
      </c>
      <c r="G329" s="232"/>
      <c r="H329" s="235">
        <v>7</v>
      </c>
      <c r="I329" s="236"/>
      <c r="J329" s="232"/>
      <c r="K329" s="232"/>
      <c r="L329" s="237"/>
      <c r="M329" s="238"/>
      <c r="N329" s="239"/>
      <c r="O329" s="239"/>
      <c r="P329" s="239"/>
      <c r="Q329" s="239"/>
      <c r="R329" s="239"/>
      <c r="S329" s="239"/>
      <c r="T329" s="240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1" t="s">
        <v>130</v>
      </c>
      <c r="AU329" s="241" t="s">
        <v>83</v>
      </c>
      <c r="AV329" s="14" t="s">
        <v>83</v>
      </c>
      <c r="AW329" s="14" t="s">
        <v>35</v>
      </c>
      <c r="AX329" s="14" t="s">
        <v>73</v>
      </c>
      <c r="AY329" s="241" t="s">
        <v>119</v>
      </c>
    </row>
    <row r="330" s="15" customFormat="1">
      <c r="A330" s="15"/>
      <c r="B330" s="242"/>
      <c r="C330" s="243"/>
      <c r="D330" s="222" t="s">
        <v>130</v>
      </c>
      <c r="E330" s="244" t="s">
        <v>19</v>
      </c>
      <c r="F330" s="245" t="s">
        <v>137</v>
      </c>
      <c r="G330" s="243"/>
      <c r="H330" s="246">
        <v>14</v>
      </c>
      <c r="I330" s="247"/>
      <c r="J330" s="243"/>
      <c r="K330" s="243"/>
      <c r="L330" s="248"/>
      <c r="M330" s="249"/>
      <c r="N330" s="250"/>
      <c r="O330" s="250"/>
      <c r="P330" s="250"/>
      <c r="Q330" s="250"/>
      <c r="R330" s="250"/>
      <c r="S330" s="250"/>
      <c r="T330" s="25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52" t="s">
        <v>130</v>
      </c>
      <c r="AU330" s="252" t="s">
        <v>83</v>
      </c>
      <c r="AV330" s="15" t="s">
        <v>126</v>
      </c>
      <c r="AW330" s="15" t="s">
        <v>35</v>
      </c>
      <c r="AX330" s="15" t="s">
        <v>81</v>
      </c>
      <c r="AY330" s="252" t="s">
        <v>119</v>
      </c>
    </row>
    <row r="331" s="2" customFormat="1" ht="16.5" customHeight="1">
      <c r="A331" s="40"/>
      <c r="B331" s="41"/>
      <c r="C331" s="202" t="s">
        <v>7</v>
      </c>
      <c r="D331" s="202" t="s">
        <v>121</v>
      </c>
      <c r="E331" s="203" t="s">
        <v>298</v>
      </c>
      <c r="F331" s="204" t="s">
        <v>299</v>
      </c>
      <c r="G331" s="205" t="s">
        <v>175</v>
      </c>
      <c r="H331" s="206">
        <v>108.59999999999999</v>
      </c>
      <c r="I331" s="207"/>
      <c r="J331" s="208">
        <f>ROUND(I331*H331,2)</f>
        <v>0</v>
      </c>
      <c r="K331" s="204" t="s">
        <v>125</v>
      </c>
      <c r="L331" s="46"/>
      <c r="M331" s="209" t="s">
        <v>19</v>
      </c>
      <c r="N331" s="210" t="s">
        <v>44</v>
      </c>
      <c r="O331" s="86"/>
      <c r="P331" s="211">
        <f>O331*H331</f>
        <v>0</v>
      </c>
      <c r="Q331" s="211">
        <v>0</v>
      </c>
      <c r="R331" s="211">
        <f>Q331*H331</f>
        <v>0</v>
      </c>
      <c r="S331" s="211">
        <v>0.00348</v>
      </c>
      <c r="T331" s="212">
        <f>S331*H331</f>
        <v>0.37792799999999999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3" t="s">
        <v>126</v>
      </c>
      <c r="AT331" s="213" t="s">
        <v>121</v>
      </c>
      <c r="AU331" s="213" t="s">
        <v>83</v>
      </c>
      <c r="AY331" s="19" t="s">
        <v>119</v>
      </c>
      <c r="BE331" s="214">
        <f>IF(N331="základní",J331,0)</f>
        <v>0</v>
      </c>
      <c r="BF331" s="214">
        <f>IF(N331="snížená",J331,0)</f>
        <v>0</v>
      </c>
      <c r="BG331" s="214">
        <f>IF(N331="zákl. přenesená",J331,0)</f>
        <v>0</v>
      </c>
      <c r="BH331" s="214">
        <f>IF(N331="sníž. přenesená",J331,0)</f>
        <v>0</v>
      </c>
      <c r="BI331" s="214">
        <f>IF(N331="nulová",J331,0)</f>
        <v>0</v>
      </c>
      <c r="BJ331" s="19" t="s">
        <v>81</v>
      </c>
      <c r="BK331" s="214">
        <f>ROUND(I331*H331,2)</f>
        <v>0</v>
      </c>
      <c r="BL331" s="19" t="s">
        <v>126</v>
      </c>
      <c r="BM331" s="213" t="s">
        <v>300</v>
      </c>
    </row>
    <row r="332" s="2" customFormat="1">
      <c r="A332" s="40"/>
      <c r="B332" s="41"/>
      <c r="C332" s="42"/>
      <c r="D332" s="215" t="s">
        <v>128</v>
      </c>
      <c r="E332" s="42"/>
      <c r="F332" s="216" t="s">
        <v>301</v>
      </c>
      <c r="G332" s="42"/>
      <c r="H332" s="42"/>
      <c r="I332" s="217"/>
      <c r="J332" s="42"/>
      <c r="K332" s="42"/>
      <c r="L332" s="46"/>
      <c r="M332" s="218"/>
      <c r="N332" s="219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128</v>
      </c>
      <c r="AU332" s="19" t="s">
        <v>83</v>
      </c>
    </row>
    <row r="333" s="13" customFormat="1">
      <c r="A333" s="13"/>
      <c r="B333" s="220"/>
      <c r="C333" s="221"/>
      <c r="D333" s="222" t="s">
        <v>130</v>
      </c>
      <c r="E333" s="223" t="s">
        <v>19</v>
      </c>
      <c r="F333" s="224" t="s">
        <v>195</v>
      </c>
      <c r="G333" s="221"/>
      <c r="H333" s="223" t="s">
        <v>19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0" t="s">
        <v>130</v>
      </c>
      <c r="AU333" s="230" t="s">
        <v>83</v>
      </c>
      <c r="AV333" s="13" t="s">
        <v>81</v>
      </c>
      <c r="AW333" s="13" t="s">
        <v>35</v>
      </c>
      <c r="AX333" s="13" t="s">
        <v>73</v>
      </c>
      <c r="AY333" s="230" t="s">
        <v>119</v>
      </c>
    </row>
    <row r="334" s="13" customFormat="1">
      <c r="A334" s="13"/>
      <c r="B334" s="220"/>
      <c r="C334" s="221"/>
      <c r="D334" s="222" t="s">
        <v>130</v>
      </c>
      <c r="E334" s="223" t="s">
        <v>19</v>
      </c>
      <c r="F334" s="224" t="s">
        <v>196</v>
      </c>
      <c r="G334" s="221"/>
      <c r="H334" s="223" t="s">
        <v>19</v>
      </c>
      <c r="I334" s="225"/>
      <c r="J334" s="221"/>
      <c r="K334" s="221"/>
      <c r="L334" s="226"/>
      <c r="M334" s="227"/>
      <c r="N334" s="228"/>
      <c r="O334" s="228"/>
      <c r="P334" s="228"/>
      <c r="Q334" s="228"/>
      <c r="R334" s="228"/>
      <c r="S334" s="228"/>
      <c r="T334" s="22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0" t="s">
        <v>130</v>
      </c>
      <c r="AU334" s="230" t="s">
        <v>83</v>
      </c>
      <c r="AV334" s="13" t="s">
        <v>81</v>
      </c>
      <c r="AW334" s="13" t="s">
        <v>35</v>
      </c>
      <c r="AX334" s="13" t="s">
        <v>73</v>
      </c>
      <c r="AY334" s="230" t="s">
        <v>119</v>
      </c>
    </row>
    <row r="335" s="14" customFormat="1">
      <c r="A335" s="14"/>
      <c r="B335" s="231"/>
      <c r="C335" s="232"/>
      <c r="D335" s="222" t="s">
        <v>130</v>
      </c>
      <c r="E335" s="233" t="s">
        <v>19</v>
      </c>
      <c r="F335" s="234" t="s">
        <v>283</v>
      </c>
      <c r="G335" s="232"/>
      <c r="H335" s="235">
        <v>19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1" t="s">
        <v>130</v>
      </c>
      <c r="AU335" s="241" t="s">
        <v>83</v>
      </c>
      <c r="AV335" s="14" t="s">
        <v>83</v>
      </c>
      <c r="AW335" s="14" t="s">
        <v>35</v>
      </c>
      <c r="AX335" s="14" t="s">
        <v>73</v>
      </c>
      <c r="AY335" s="241" t="s">
        <v>119</v>
      </c>
    </row>
    <row r="336" s="13" customFormat="1">
      <c r="A336" s="13"/>
      <c r="B336" s="220"/>
      <c r="C336" s="221"/>
      <c r="D336" s="222" t="s">
        <v>130</v>
      </c>
      <c r="E336" s="223" t="s">
        <v>19</v>
      </c>
      <c r="F336" s="224" t="s">
        <v>198</v>
      </c>
      <c r="G336" s="221"/>
      <c r="H336" s="223" t="s">
        <v>19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0" t="s">
        <v>130</v>
      </c>
      <c r="AU336" s="230" t="s">
        <v>83</v>
      </c>
      <c r="AV336" s="13" t="s">
        <v>81</v>
      </c>
      <c r="AW336" s="13" t="s">
        <v>35</v>
      </c>
      <c r="AX336" s="13" t="s">
        <v>73</v>
      </c>
      <c r="AY336" s="230" t="s">
        <v>119</v>
      </c>
    </row>
    <row r="337" s="14" customFormat="1">
      <c r="A337" s="14"/>
      <c r="B337" s="231"/>
      <c r="C337" s="232"/>
      <c r="D337" s="222" t="s">
        <v>130</v>
      </c>
      <c r="E337" s="233" t="s">
        <v>19</v>
      </c>
      <c r="F337" s="234" t="s">
        <v>302</v>
      </c>
      <c r="G337" s="232"/>
      <c r="H337" s="235">
        <v>36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1" t="s">
        <v>130</v>
      </c>
      <c r="AU337" s="241" t="s">
        <v>83</v>
      </c>
      <c r="AV337" s="14" t="s">
        <v>83</v>
      </c>
      <c r="AW337" s="14" t="s">
        <v>35</v>
      </c>
      <c r="AX337" s="14" t="s">
        <v>73</v>
      </c>
      <c r="AY337" s="241" t="s">
        <v>119</v>
      </c>
    </row>
    <row r="338" s="13" customFormat="1">
      <c r="A338" s="13"/>
      <c r="B338" s="220"/>
      <c r="C338" s="221"/>
      <c r="D338" s="222" t="s">
        <v>130</v>
      </c>
      <c r="E338" s="223" t="s">
        <v>19</v>
      </c>
      <c r="F338" s="224" t="s">
        <v>290</v>
      </c>
      <c r="G338" s="221"/>
      <c r="H338" s="223" t="s">
        <v>19</v>
      </c>
      <c r="I338" s="225"/>
      <c r="J338" s="221"/>
      <c r="K338" s="221"/>
      <c r="L338" s="226"/>
      <c r="M338" s="227"/>
      <c r="N338" s="228"/>
      <c r="O338" s="228"/>
      <c r="P338" s="228"/>
      <c r="Q338" s="228"/>
      <c r="R338" s="228"/>
      <c r="S338" s="228"/>
      <c r="T338" s="229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0" t="s">
        <v>130</v>
      </c>
      <c r="AU338" s="230" t="s">
        <v>83</v>
      </c>
      <c r="AV338" s="13" t="s">
        <v>81</v>
      </c>
      <c r="AW338" s="13" t="s">
        <v>35</v>
      </c>
      <c r="AX338" s="13" t="s">
        <v>73</v>
      </c>
      <c r="AY338" s="230" t="s">
        <v>119</v>
      </c>
    </row>
    <row r="339" s="14" customFormat="1">
      <c r="A339" s="14"/>
      <c r="B339" s="231"/>
      <c r="C339" s="232"/>
      <c r="D339" s="222" t="s">
        <v>130</v>
      </c>
      <c r="E339" s="233" t="s">
        <v>19</v>
      </c>
      <c r="F339" s="234" t="s">
        <v>303</v>
      </c>
      <c r="G339" s="232"/>
      <c r="H339" s="235">
        <v>17.800000000000001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1" t="s">
        <v>130</v>
      </c>
      <c r="AU339" s="241" t="s">
        <v>83</v>
      </c>
      <c r="AV339" s="14" t="s">
        <v>83</v>
      </c>
      <c r="AW339" s="14" t="s">
        <v>35</v>
      </c>
      <c r="AX339" s="14" t="s">
        <v>73</v>
      </c>
      <c r="AY339" s="241" t="s">
        <v>119</v>
      </c>
    </row>
    <row r="340" s="13" customFormat="1">
      <c r="A340" s="13"/>
      <c r="B340" s="220"/>
      <c r="C340" s="221"/>
      <c r="D340" s="222" t="s">
        <v>130</v>
      </c>
      <c r="E340" s="223" t="s">
        <v>19</v>
      </c>
      <c r="F340" s="224" t="s">
        <v>304</v>
      </c>
      <c r="G340" s="221"/>
      <c r="H340" s="223" t="s">
        <v>19</v>
      </c>
      <c r="I340" s="225"/>
      <c r="J340" s="221"/>
      <c r="K340" s="221"/>
      <c r="L340" s="226"/>
      <c r="M340" s="227"/>
      <c r="N340" s="228"/>
      <c r="O340" s="228"/>
      <c r="P340" s="228"/>
      <c r="Q340" s="228"/>
      <c r="R340" s="228"/>
      <c r="S340" s="228"/>
      <c r="T340" s="229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0" t="s">
        <v>130</v>
      </c>
      <c r="AU340" s="230" t="s">
        <v>83</v>
      </c>
      <c r="AV340" s="13" t="s">
        <v>81</v>
      </c>
      <c r="AW340" s="13" t="s">
        <v>35</v>
      </c>
      <c r="AX340" s="13" t="s">
        <v>73</v>
      </c>
      <c r="AY340" s="230" t="s">
        <v>119</v>
      </c>
    </row>
    <row r="341" s="14" customFormat="1">
      <c r="A341" s="14"/>
      <c r="B341" s="231"/>
      <c r="C341" s="232"/>
      <c r="D341" s="222" t="s">
        <v>130</v>
      </c>
      <c r="E341" s="233" t="s">
        <v>19</v>
      </c>
      <c r="F341" s="234" t="s">
        <v>305</v>
      </c>
      <c r="G341" s="232"/>
      <c r="H341" s="235">
        <v>35.799999999999997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1" t="s">
        <v>130</v>
      </c>
      <c r="AU341" s="241" t="s">
        <v>83</v>
      </c>
      <c r="AV341" s="14" t="s">
        <v>83</v>
      </c>
      <c r="AW341" s="14" t="s">
        <v>35</v>
      </c>
      <c r="AX341" s="14" t="s">
        <v>73</v>
      </c>
      <c r="AY341" s="241" t="s">
        <v>119</v>
      </c>
    </row>
    <row r="342" s="15" customFormat="1">
      <c r="A342" s="15"/>
      <c r="B342" s="242"/>
      <c r="C342" s="243"/>
      <c r="D342" s="222" t="s">
        <v>130</v>
      </c>
      <c r="E342" s="244" t="s">
        <v>19</v>
      </c>
      <c r="F342" s="245" t="s">
        <v>137</v>
      </c>
      <c r="G342" s="243"/>
      <c r="H342" s="246">
        <v>108.59999999999999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52" t="s">
        <v>130</v>
      </c>
      <c r="AU342" s="252" t="s">
        <v>83</v>
      </c>
      <c r="AV342" s="15" t="s">
        <v>126</v>
      </c>
      <c r="AW342" s="15" t="s">
        <v>35</v>
      </c>
      <c r="AX342" s="15" t="s">
        <v>81</v>
      </c>
      <c r="AY342" s="252" t="s">
        <v>119</v>
      </c>
    </row>
    <row r="343" s="2" customFormat="1" ht="16.5" customHeight="1">
      <c r="A343" s="40"/>
      <c r="B343" s="41"/>
      <c r="C343" s="202" t="s">
        <v>306</v>
      </c>
      <c r="D343" s="202" t="s">
        <v>121</v>
      </c>
      <c r="E343" s="203" t="s">
        <v>307</v>
      </c>
      <c r="F343" s="204" t="s">
        <v>308</v>
      </c>
      <c r="G343" s="205" t="s">
        <v>175</v>
      </c>
      <c r="H343" s="206">
        <v>28.800000000000001</v>
      </c>
      <c r="I343" s="207"/>
      <c r="J343" s="208">
        <f>ROUND(I343*H343,2)</f>
        <v>0</v>
      </c>
      <c r="K343" s="204" t="s">
        <v>125</v>
      </c>
      <c r="L343" s="46"/>
      <c r="M343" s="209" t="s">
        <v>19</v>
      </c>
      <c r="N343" s="210" t="s">
        <v>44</v>
      </c>
      <c r="O343" s="86"/>
      <c r="P343" s="211">
        <f>O343*H343</f>
        <v>0</v>
      </c>
      <c r="Q343" s="211">
        <v>0</v>
      </c>
      <c r="R343" s="211">
        <f>Q343*H343</f>
        <v>0</v>
      </c>
      <c r="S343" s="211">
        <v>0.0092499999999999995</v>
      </c>
      <c r="T343" s="212">
        <f>S343*H343</f>
        <v>0.26639999999999997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3" t="s">
        <v>126</v>
      </c>
      <c r="AT343" s="213" t="s">
        <v>121</v>
      </c>
      <c r="AU343" s="213" t="s">
        <v>83</v>
      </c>
      <c r="AY343" s="19" t="s">
        <v>119</v>
      </c>
      <c r="BE343" s="214">
        <f>IF(N343="základní",J343,0)</f>
        <v>0</v>
      </c>
      <c r="BF343" s="214">
        <f>IF(N343="snížená",J343,0)</f>
        <v>0</v>
      </c>
      <c r="BG343" s="214">
        <f>IF(N343="zákl. přenesená",J343,0)</f>
        <v>0</v>
      </c>
      <c r="BH343" s="214">
        <f>IF(N343="sníž. přenesená",J343,0)</f>
        <v>0</v>
      </c>
      <c r="BI343" s="214">
        <f>IF(N343="nulová",J343,0)</f>
        <v>0</v>
      </c>
      <c r="BJ343" s="19" t="s">
        <v>81</v>
      </c>
      <c r="BK343" s="214">
        <f>ROUND(I343*H343,2)</f>
        <v>0</v>
      </c>
      <c r="BL343" s="19" t="s">
        <v>126</v>
      </c>
      <c r="BM343" s="213" t="s">
        <v>309</v>
      </c>
    </row>
    <row r="344" s="2" customFormat="1">
      <c r="A344" s="40"/>
      <c r="B344" s="41"/>
      <c r="C344" s="42"/>
      <c r="D344" s="215" t="s">
        <v>128</v>
      </c>
      <c r="E344" s="42"/>
      <c r="F344" s="216" t="s">
        <v>310</v>
      </c>
      <c r="G344" s="42"/>
      <c r="H344" s="42"/>
      <c r="I344" s="217"/>
      <c r="J344" s="42"/>
      <c r="K344" s="42"/>
      <c r="L344" s="46"/>
      <c r="M344" s="218"/>
      <c r="N344" s="219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128</v>
      </c>
      <c r="AU344" s="19" t="s">
        <v>83</v>
      </c>
    </row>
    <row r="345" s="13" customFormat="1">
      <c r="A345" s="13"/>
      <c r="B345" s="220"/>
      <c r="C345" s="221"/>
      <c r="D345" s="222" t="s">
        <v>130</v>
      </c>
      <c r="E345" s="223" t="s">
        <v>19</v>
      </c>
      <c r="F345" s="224" t="s">
        <v>131</v>
      </c>
      <c r="G345" s="221"/>
      <c r="H345" s="223" t="s">
        <v>19</v>
      </c>
      <c r="I345" s="225"/>
      <c r="J345" s="221"/>
      <c r="K345" s="221"/>
      <c r="L345" s="226"/>
      <c r="M345" s="227"/>
      <c r="N345" s="228"/>
      <c r="O345" s="228"/>
      <c r="P345" s="228"/>
      <c r="Q345" s="228"/>
      <c r="R345" s="228"/>
      <c r="S345" s="228"/>
      <c r="T345" s="22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0" t="s">
        <v>130</v>
      </c>
      <c r="AU345" s="230" t="s">
        <v>83</v>
      </c>
      <c r="AV345" s="13" t="s">
        <v>81</v>
      </c>
      <c r="AW345" s="13" t="s">
        <v>35</v>
      </c>
      <c r="AX345" s="13" t="s">
        <v>73</v>
      </c>
      <c r="AY345" s="230" t="s">
        <v>119</v>
      </c>
    </row>
    <row r="346" s="13" customFormat="1">
      <c r="A346" s="13"/>
      <c r="B346" s="220"/>
      <c r="C346" s="221"/>
      <c r="D346" s="222" t="s">
        <v>130</v>
      </c>
      <c r="E346" s="223" t="s">
        <v>19</v>
      </c>
      <c r="F346" s="224" t="s">
        <v>200</v>
      </c>
      <c r="G346" s="221"/>
      <c r="H346" s="223" t="s">
        <v>19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0" t="s">
        <v>130</v>
      </c>
      <c r="AU346" s="230" t="s">
        <v>83</v>
      </c>
      <c r="AV346" s="13" t="s">
        <v>81</v>
      </c>
      <c r="AW346" s="13" t="s">
        <v>35</v>
      </c>
      <c r="AX346" s="13" t="s">
        <v>73</v>
      </c>
      <c r="AY346" s="230" t="s">
        <v>119</v>
      </c>
    </row>
    <row r="347" s="14" customFormat="1">
      <c r="A347" s="14"/>
      <c r="B347" s="231"/>
      <c r="C347" s="232"/>
      <c r="D347" s="222" t="s">
        <v>130</v>
      </c>
      <c r="E347" s="233" t="s">
        <v>19</v>
      </c>
      <c r="F347" s="234" t="s">
        <v>311</v>
      </c>
      <c r="G347" s="232"/>
      <c r="H347" s="235">
        <v>8.5999999999999996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1" t="s">
        <v>130</v>
      </c>
      <c r="AU347" s="241" t="s">
        <v>83</v>
      </c>
      <c r="AV347" s="14" t="s">
        <v>83</v>
      </c>
      <c r="AW347" s="14" t="s">
        <v>35</v>
      </c>
      <c r="AX347" s="14" t="s">
        <v>73</v>
      </c>
      <c r="AY347" s="241" t="s">
        <v>119</v>
      </c>
    </row>
    <row r="348" s="13" customFormat="1">
      <c r="A348" s="13"/>
      <c r="B348" s="220"/>
      <c r="C348" s="221"/>
      <c r="D348" s="222" t="s">
        <v>130</v>
      </c>
      <c r="E348" s="223" t="s">
        <v>19</v>
      </c>
      <c r="F348" s="224" t="s">
        <v>202</v>
      </c>
      <c r="G348" s="221"/>
      <c r="H348" s="223" t="s">
        <v>19</v>
      </c>
      <c r="I348" s="225"/>
      <c r="J348" s="221"/>
      <c r="K348" s="221"/>
      <c r="L348" s="226"/>
      <c r="M348" s="227"/>
      <c r="N348" s="228"/>
      <c r="O348" s="228"/>
      <c r="P348" s="228"/>
      <c r="Q348" s="228"/>
      <c r="R348" s="228"/>
      <c r="S348" s="228"/>
      <c r="T348" s="22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0" t="s">
        <v>130</v>
      </c>
      <c r="AU348" s="230" t="s">
        <v>83</v>
      </c>
      <c r="AV348" s="13" t="s">
        <v>81</v>
      </c>
      <c r="AW348" s="13" t="s">
        <v>35</v>
      </c>
      <c r="AX348" s="13" t="s">
        <v>73</v>
      </c>
      <c r="AY348" s="230" t="s">
        <v>119</v>
      </c>
    </row>
    <row r="349" s="14" customFormat="1">
      <c r="A349" s="14"/>
      <c r="B349" s="231"/>
      <c r="C349" s="232"/>
      <c r="D349" s="222" t="s">
        <v>130</v>
      </c>
      <c r="E349" s="233" t="s">
        <v>19</v>
      </c>
      <c r="F349" s="234" t="s">
        <v>312</v>
      </c>
      <c r="G349" s="232"/>
      <c r="H349" s="235">
        <v>2.7999999999999998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1" t="s">
        <v>130</v>
      </c>
      <c r="AU349" s="241" t="s">
        <v>83</v>
      </c>
      <c r="AV349" s="14" t="s">
        <v>83</v>
      </c>
      <c r="AW349" s="14" t="s">
        <v>35</v>
      </c>
      <c r="AX349" s="14" t="s">
        <v>73</v>
      </c>
      <c r="AY349" s="241" t="s">
        <v>119</v>
      </c>
    </row>
    <row r="350" s="13" customFormat="1">
      <c r="A350" s="13"/>
      <c r="B350" s="220"/>
      <c r="C350" s="221"/>
      <c r="D350" s="222" t="s">
        <v>130</v>
      </c>
      <c r="E350" s="223" t="s">
        <v>19</v>
      </c>
      <c r="F350" s="224" t="s">
        <v>297</v>
      </c>
      <c r="G350" s="221"/>
      <c r="H350" s="223" t="s">
        <v>19</v>
      </c>
      <c r="I350" s="225"/>
      <c r="J350" s="221"/>
      <c r="K350" s="221"/>
      <c r="L350" s="226"/>
      <c r="M350" s="227"/>
      <c r="N350" s="228"/>
      <c r="O350" s="228"/>
      <c r="P350" s="228"/>
      <c r="Q350" s="228"/>
      <c r="R350" s="228"/>
      <c r="S350" s="228"/>
      <c r="T350" s="22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0" t="s">
        <v>130</v>
      </c>
      <c r="AU350" s="230" t="s">
        <v>83</v>
      </c>
      <c r="AV350" s="13" t="s">
        <v>81</v>
      </c>
      <c r="AW350" s="13" t="s">
        <v>35</v>
      </c>
      <c r="AX350" s="13" t="s">
        <v>73</v>
      </c>
      <c r="AY350" s="230" t="s">
        <v>119</v>
      </c>
    </row>
    <row r="351" s="14" customFormat="1">
      <c r="A351" s="14"/>
      <c r="B351" s="231"/>
      <c r="C351" s="232"/>
      <c r="D351" s="222" t="s">
        <v>130</v>
      </c>
      <c r="E351" s="233" t="s">
        <v>19</v>
      </c>
      <c r="F351" s="234" t="s">
        <v>313</v>
      </c>
      <c r="G351" s="232"/>
      <c r="H351" s="235">
        <v>17.399999999999999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1" t="s">
        <v>130</v>
      </c>
      <c r="AU351" s="241" t="s">
        <v>83</v>
      </c>
      <c r="AV351" s="14" t="s">
        <v>83</v>
      </c>
      <c r="AW351" s="14" t="s">
        <v>35</v>
      </c>
      <c r="AX351" s="14" t="s">
        <v>73</v>
      </c>
      <c r="AY351" s="241" t="s">
        <v>119</v>
      </c>
    </row>
    <row r="352" s="15" customFormat="1">
      <c r="A352" s="15"/>
      <c r="B352" s="242"/>
      <c r="C352" s="243"/>
      <c r="D352" s="222" t="s">
        <v>130</v>
      </c>
      <c r="E352" s="244" t="s">
        <v>19</v>
      </c>
      <c r="F352" s="245" t="s">
        <v>137</v>
      </c>
      <c r="G352" s="243"/>
      <c r="H352" s="246">
        <v>28.799999999999997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2" t="s">
        <v>130</v>
      </c>
      <c r="AU352" s="252" t="s">
        <v>83</v>
      </c>
      <c r="AV352" s="15" t="s">
        <v>126</v>
      </c>
      <c r="AW352" s="15" t="s">
        <v>35</v>
      </c>
      <c r="AX352" s="15" t="s">
        <v>81</v>
      </c>
      <c r="AY352" s="252" t="s">
        <v>119</v>
      </c>
    </row>
    <row r="353" s="2" customFormat="1" ht="16.5" customHeight="1">
      <c r="A353" s="40"/>
      <c r="B353" s="41"/>
      <c r="C353" s="202" t="s">
        <v>314</v>
      </c>
      <c r="D353" s="202" t="s">
        <v>121</v>
      </c>
      <c r="E353" s="203" t="s">
        <v>315</v>
      </c>
      <c r="F353" s="204" t="s">
        <v>316</v>
      </c>
      <c r="G353" s="205" t="s">
        <v>124</v>
      </c>
      <c r="H353" s="206">
        <v>1</v>
      </c>
      <c r="I353" s="207"/>
      <c r="J353" s="208">
        <f>ROUND(I353*H353,2)</f>
        <v>0</v>
      </c>
      <c r="K353" s="204" t="s">
        <v>125</v>
      </c>
      <c r="L353" s="46"/>
      <c r="M353" s="209" t="s">
        <v>19</v>
      </c>
      <c r="N353" s="210" t="s">
        <v>44</v>
      </c>
      <c r="O353" s="86"/>
      <c r="P353" s="211">
        <f>O353*H353</f>
        <v>0</v>
      </c>
      <c r="Q353" s="211">
        <v>0</v>
      </c>
      <c r="R353" s="211">
        <f>Q353*H353</f>
        <v>0</v>
      </c>
      <c r="S353" s="211">
        <v>0.192</v>
      </c>
      <c r="T353" s="212">
        <f>S353*H353</f>
        <v>0.192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3" t="s">
        <v>126</v>
      </c>
      <c r="AT353" s="213" t="s">
        <v>121</v>
      </c>
      <c r="AU353" s="213" t="s">
        <v>83</v>
      </c>
      <c r="AY353" s="19" t="s">
        <v>119</v>
      </c>
      <c r="BE353" s="214">
        <f>IF(N353="základní",J353,0)</f>
        <v>0</v>
      </c>
      <c r="BF353" s="214">
        <f>IF(N353="snížená",J353,0)</f>
        <v>0</v>
      </c>
      <c r="BG353" s="214">
        <f>IF(N353="zákl. přenesená",J353,0)</f>
        <v>0</v>
      </c>
      <c r="BH353" s="214">
        <f>IF(N353="sníž. přenesená",J353,0)</f>
        <v>0</v>
      </c>
      <c r="BI353" s="214">
        <f>IF(N353="nulová",J353,0)</f>
        <v>0</v>
      </c>
      <c r="BJ353" s="19" t="s">
        <v>81</v>
      </c>
      <c r="BK353" s="214">
        <f>ROUND(I353*H353,2)</f>
        <v>0</v>
      </c>
      <c r="BL353" s="19" t="s">
        <v>126</v>
      </c>
      <c r="BM353" s="213" t="s">
        <v>317</v>
      </c>
    </row>
    <row r="354" s="2" customFormat="1">
      <c r="A354" s="40"/>
      <c r="B354" s="41"/>
      <c r="C354" s="42"/>
      <c r="D354" s="215" t="s">
        <v>128</v>
      </c>
      <c r="E354" s="42"/>
      <c r="F354" s="216" t="s">
        <v>318</v>
      </c>
      <c r="G354" s="42"/>
      <c r="H354" s="42"/>
      <c r="I354" s="217"/>
      <c r="J354" s="42"/>
      <c r="K354" s="42"/>
      <c r="L354" s="46"/>
      <c r="M354" s="218"/>
      <c r="N354" s="219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128</v>
      </c>
      <c r="AU354" s="19" t="s">
        <v>83</v>
      </c>
    </row>
    <row r="355" s="13" customFormat="1">
      <c r="A355" s="13"/>
      <c r="B355" s="220"/>
      <c r="C355" s="221"/>
      <c r="D355" s="222" t="s">
        <v>130</v>
      </c>
      <c r="E355" s="223" t="s">
        <v>19</v>
      </c>
      <c r="F355" s="224" t="s">
        <v>131</v>
      </c>
      <c r="G355" s="221"/>
      <c r="H355" s="223" t="s">
        <v>19</v>
      </c>
      <c r="I355" s="225"/>
      <c r="J355" s="221"/>
      <c r="K355" s="221"/>
      <c r="L355" s="226"/>
      <c r="M355" s="227"/>
      <c r="N355" s="228"/>
      <c r="O355" s="228"/>
      <c r="P355" s="228"/>
      <c r="Q355" s="228"/>
      <c r="R355" s="228"/>
      <c r="S355" s="228"/>
      <c r="T355" s="22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0" t="s">
        <v>130</v>
      </c>
      <c r="AU355" s="230" t="s">
        <v>83</v>
      </c>
      <c r="AV355" s="13" t="s">
        <v>81</v>
      </c>
      <c r="AW355" s="13" t="s">
        <v>35</v>
      </c>
      <c r="AX355" s="13" t="s">
        <v>73</v>
      </c>
      <c r="AY355" s="230" t="s">
        <v>119</v>
      </c>
    </row>
    <row r="356" s="13" customFormat="1">
      <c r="A356" s="13"/>
      <c r="B356" s="220"/>
      <c r="C356" s="221"/>
      <c r="D356" s="222" t="s">
        <v>130</v>
      </c>
      <c r="E356" s="223" t="s">
        <v>19</v>
      </c>
      <c r="F356" s="224" t="s">
        <v>200</v>
      </c>
      <c r="G356" s="221"/>
      <c r="H356" s="223" t="s">
        <v>19</v>
      </c>
      <c r="I356" s="225"/>
      <c r="J356" s="221"/>
      <c r="K356" s="221"/>
      <c r="L356" s="226"/>
      <c r="M356" s="227"/>
      <c r="N356" s="228"/>
      <c r="O356" s="228"/>
      <c r="P356" s="228"/>
      <c r="Q356" s="228"/>
      <c r="R356" s="228"/>
      <c r="S356" s="228"/>
      <c r="T356" s="22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0" t="s">
        <v>130</v>
      </c>
      <c r="AU356" s="230" t="s">
        <v>83</v>
      </c>
      <c r="AV356" s="13" t="s">
        <v>81</v>
      </c>
      <c r="AW356" s="13" t="s">
        <v>35</v>
      </c>
      <c r="AX356" s="13" t="s">
        <v>73</v>
      </c>
      <c r="AY356" s="230" t="s">
        <v>119</v>
      </c>
    </row>
    <row r="357" s="14" customFormat="1">
      <c r="A357" s="14"/>
      <c r="B357" s="231"/>
      <c r="C357" s="232"/>
      <c r="D357" s="222" t="s">
        <v>130</v>
      </c>
      <c r="E357" s="233" t="s">
        <v>19</v>
      </c>
      <c r="F357" s="234" t="s">
        <v>81</v>
      </c>
      <c r="G357" s="232"/>
      <c r="H357" s="235">
        <v>1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1" t="s">
        <v>130</v>
      </c>
      <c r="AU357" s="241" t="s">
        <v>83</v>
      </c>
      <c r="AV357" s="14" t="s">
        <v>83</v>
      </c>
      <c r="AW357" s="14" t="s">
        <v>35</v>
      </c>
      <c r="AX357" s="14" t="s">
        <v>73</v>
      </c>
      <c r="AY357" s="241" t="s">
        <v>119</v>
      </c>
    </row>
    <row r="358" s="15" customFormat="1">
      <c r="A358" s="15"/>
      <c r="B358" s="242"/>
      <c r="C358" s="243"/>
      <c r="D358" s="222" t="s">
        <v>130</v>
      </c>
      <c r="E358" s="244" t="s">
        <v>19</v>
      </c>
      <c r="F358" s="245" t="s">
        <v>137</v>
      </c>
      <c r="G358" s="243"/>
      <c r="H358" s="246">
        <v>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2" t="s">
        <v>130</v>
      </c>
      <c r="AU358" s="252" t="s">
        <v>83</v>
      </c>
      <c r="AV358" s="15" t="s">
        <v>126</v>
      </c>
      <c r="AW358" s="15" t="s">
        <v>35</v>
      </c>
      <c r="AX358" s="15" t="s">
        <v>81</v>
      </c>
      <c r="AY358" s="252" t="s">
        <v>119</v>
      </c>
    </row>
    <row r="359" s="2" customFormat="1" ht="16.5" customHeight="1">
      <c r="A359" s="40"/>
      <c r="B359" s="41"/>
      <c r="C359" s="202" t="s">
        <v>319</v>
      </c>
      <c r="D359" s="202" t="s">
        <v>121</v>
      </c>
      <c r="E359" s="203" t="s">
        <v>320</v>
      </c>
      <c r="F359" s="204" t="s">
        <v>321</v>
      </c>
      <c r="G359" s="205" t="s">
        <v>124</v>
      </c>
      <c r="H359" s="206">
        <v>2</v>
      </c>
      <c r="I359" s="207"/>
      <c r="J359" s="208">
        <f>ROUND(I359*H359,2)</f>
        <v>0</v>
      </c>
      <c r="K359" s="204" t="s">
        <v>125</v>
      </c>
      <c r="L359" s="46"/>
      <c r="M359" s="209" t="s">
        <v>19</v>
      </c>
      <c r="N359" s="210" t="s">
        <v>44</v>
      </c>
      <c r="O359" s="86"/>
      <c r="P359" s="211">
        <f>O359*H359</f>
        <v>0</v>
      </c>
      <c r="Q359" s="211">
        <v>0</v>
      </c>
      <c r="R359" s="211">
        <f>Q359*H359</f>
        <v>0</v>
      </c>
      <c r="S359" s="211">
        <v>0.20999999999999999</v>
      </c>
      <c r="T359" s="212">
        <f>S359*H359</f>
        <v>0.41999999999999998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3" t="s">
        <v>126</v>
      </c>
      <c r="AT359" s="213" t="s">
        <v>121</v>
      </c>
      <c r="AU359" s="213" t="s">
        <v>83</v>
      </c>
      <c r="AY359" s="19" t="s">
        <v>119</v>
      </c>
      <c r="BE359" s="214">
        <f>IF(N359="základní",J359,0)</f>
        <v>0</v>
      </c>
      <c r="BF359" s="214">
        <f>IF(N359="snížená",J359,0)</f>
        <v>0</v>
      </c>
      <c r="BG359" s="214">
        <f>IF(N359="zákl. přenesená",J359,0)</f>
        <v>0</v>
      </c>
      <c r="BH359" s="214">
        <f>IF(N359="sníž. přenesená",J359,0)</f>
        <v>0</v>
      </c>
      <c r="BI359" s="214">
        <f>IF(N359="nulová",J359,0)</f>
        <v>0</v>
      </c>
      <c r="BJ359" s="19" t="s">
        <v>81</v>
      </c>
      <c r="BK359" s="214">
        <f>ROUND(I359*H359,2)</f>
        <v>0</v>
      </c>
      <c r="BL359" s="19" t="s">
        <v>126</v>
      </c>
      <c r="BM359" s="213" t="s">
        <v>322</v>
      </c>
    </row>
    <row r="360" s="2" customFormat="1">
      <c r="A360" s="40"/>
      <c r="B360" s="41"/>
      <c r="C360" s="42"/>
      <c r="D360" s="215" t="s">
        <v>128</v>
      </c>
      <c r="E360" s="42"/>
      <c r="F360" s="216" t="s">
        <v>323</v>
      </c>
      <c r="G360" s="42"/>
      <c r="H360" s="42"/>
      <c r="I360" s="217"/>
      <c r="J360" s="42"/>
      <c r="K360" s="42"/>
      <c r="L360" s="46"/>
      <c r="M360" s="218"/>
      <c r="N360" s="219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128</v>
      </c>
      <c r="AU360" s="19" t="s">
        <v>83</v>
      </c>
    </row>
    <row r="361" s="13" customFormat="1">
      <c r="A361" s="13"/>
      <c r="B361" s="220"/>
      <c r="C361" s="221"/>
      <c r="D361" s="222" t="s">
        <v>130</v>
      </c>
      <c r="E361" s="223" t="s">
        <v>19</v>
      </c>
      <c r="F361" s="224" t="s">
        <v>131</v>
      </c>
      <c r="G361" s="221"/>
      <c r="H361" s="223" t="s">
        <v>19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0" t="s">
        <v>130</v>
      </c>
      <c r="AU361" s="230" t="s">
        <v>83</v>
      </c>
      <c r="AV361" s="13" t="s">
        <v>81</v>
      </c>
      <c r="AW361" s="13" t="s">
        <v>35</v>
      </c>
      <c r="AX361" s="13" t="s">
        <v>73</v>
      </c>
      <c r="AY361" s="230" t="s">
        <v>119</v>
      </c>
    </row>
    <row r="362" s="13" customFormat="1">
      <c r="A362" s="13"/>
      <c r="B362" s="220"/>
      <c r="C362" s="221"/>
      <c r="D362" s="222" t="s">
        <v>130</v>
      </c>
      <c r="E362" s="223" t="s">
        <v>19</v>
      </c>
      <c r="F362" s="224" t="s">
        <v>324</v>
      </c>
      <c r="G362" s="221"/>
      <c r="H362" s="223" t="s">
        <v>19</v>
      </c>
      <c r="I362" s="225"/>
      <c r="J362" s="221"/>
      <c r="K362" s="221"/>
      <c r="L362" s="226"/>
      <c r="M362" s="227"/>
      <c r="N362" s="228"/>
      <c r="O362" s="228"/>
      <c r="P362" s="228"/>
      <c r="Q362" s="228"/>
      <c r="R362" s="228"/>
      <c r="S362" s="228"/>
      <c r="T362" s="22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0" t="s">
        <v>130</v>
      </c>
      <c r="AU362" s="230" t="s">
        <v>83</v>
      </c>
      <c r="AV362" s="13" t="s">
        <v>81</v>
      </c>
      <c r="AW362" s="13" t="s">
        <v>35</v>
      </c>
      <c r="AX362" s="13" t="s">
        <v>73</v>
      </c>
      <c r="AY362" s="230" t="s">
        <v>119</v>
      </c>
    </row>
    <row r="363" s="14" customFormat="1">
      <c r="A363" s="14"/>
      <c r="B363" s="231"/>
      <c r="C363" s="232"/>
      <c r="D363" s="222" t="s">
        <v>130</v>
      </c>
      <c r="E363" s="233" t="s">
        <v>19</v>
      </c>
      <c r="F363" s="234" t="s">
        <v>81</v>
      </c>
      <c r="G363" s="232"/>
      <c r="H363" s="235">
        <v>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1" t="s">
        <v>130</v>
      </c>
      <c r="AU363" s="241" t="s">
        <v>83</v>
      </c>
      <c r="AV363" s="14" t="s">
        <v>83</v>
      </c>
      <c r="AW363" s="14" t="s">
        <v>35</v>
      </c>
      <c r="AX363" s="14" t="s">
        <v>73</v>
      </c>
      <c r="AY363" s="241" t="s">
        <v>119</v>
      </c>
    </row>
    <row r="364" s="13" customFormat="1">
      <c r="A364" s="13"/>
      <c r="B364" s="220"/>
      <c r="C364" s="221"/>
      <c r="D364" s="222" t="s">
        <v>130</v>
      </c>
      <c r="E364" s="223" t="s">
        <v>19</v>
      </c>
      <c r="F364" s="224" t="s">
        <v>325</v>
      </c>
      <c r="G364" s="221"/>
      <c r="H364" s="223" t="s">
        <v>19</v>
      </c>
      <c r="I364" s="225"/>
      <c r="J364" s="221"/>
      <c r="K364" s="221"/>
      <c r="L364" s="226"/>
      <c r="M364" s="227"/>
      <c r="N364" s="228"/>
      <c r="O364" s="228"/>
      <c r="P364" s="228"/>
      <c r="Q364" s="228"/>
      <c r="R364" s="228"/>
      <c r="S364" s="228"/>
      <c r="T364" s="229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0" t="s">
        <v>130</v>
      </c>
      <c r="AU364" s="230" t="s">
        <v>83</v>
      </c>
      <c r="AV364" s="13" t="s">
        <v>81</v>
      </c>
      <c r="AW364" s="13" t="s">
        <v>35</v>
      </c>
      <c r="AX364" s="13" t="s">
        <v>73</v>
      </c>
      <c r="AY364" s="230" t="s">
        <v>119</v>
      </c>
    </row>
    <row r="365" s="14" customFormat="1">
      <c r="A365" s="14"/>
      <c r="B365" s="231"/>
      <c r="C365" s="232"/>
      <c r="D365" s="222" t="s">
        <v>130</v>
      </c>
      <c r="E365" s="233" t="s">
        <v>19</v>
      </c>
      <c r="F365" s="234" t="s">
        <v>81</v>
      </c>
      <c r="G365" s="232"/>
      <c r="H365" s="235">
        <v>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1" t="s">
        <v>130</v>
      </c>
      <c r="AU365" s="241" t="s">
        <v>83</v>
      </c>
      <c r="AV365" s="14" t="s">
        <v>83</v>
      </c>
      <c r="AW365" s="14" t="s">
        <v>35</v>
      </c>
      <c r="AX365" s="14" t="s">
        <v>73</v>
      </c>
      <c r="AY365" s="241" t="s">
        <v>119</v>
      </c>
    </row>
    <row r="366" s="15" customFormat="1">
      <c r="A366" s="15"/>
      <c r="B366" s="242"/>
      <c r="C366" s="243"/>
      <c r="D366" s="222" t="s">
        <v>130</v>
      </c>
      <c r="E366" s="244" t="s">
        <v>19</v>
      </c>
      <c r="F366" s="245" t="s">
        <v>137</v>
      </c>
      <c r="G366" s="243"/>
      <c r="H366" s="246">
        <v>2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2" t="s">
        <v>130</v>
      </c>
      <c r="AU366" s="252" t="s">
        <v>83</v>
      </c>
      <c r="AV366" s="15" t="s">
        <v>126</v>
      </c>
      <c r="AW366" s="15" t="s">
        <v>35</v>
      </c>
      <c r="AX366" s="15" t="s">
        <v>81</v>
      </c>
      <c r="AY366" s="252" t="s">
        <v>119</v>
      </c>
    </row>
    <row r="367" s="2" customFormat="1" ht="24.15" customHeight="1">
      <c r="A367" s="40"/>
      <c r="B367" s="41"/>
      <c r="C367" s="202" t="s">
        <v>326</v>
      </c>
      <c r="D367" s="202" t="s">
        <v>121</v>
      </c>
      <c r="E367" s="203" t="s">
        <v>327</v>
      </c>
      <c r="F367" s="204" t="s">
        <v>328</v>
      </c>
      <c r="G367" s="205" t="s">
        <v>145</v>
      </c>
      <c r="H367" s="206">
        <v>0.71999999999999997</v>
      </c>
      <c r="I367" s="207"/>
      <c r="J367" s="208">
        <f>ROUND(I367*H367,2)</f>
        <v>0</v>
      </c>
      <c r="K367" s="204" t="s">
        <v>125</v>
      </c>
      <c r="L367" s="46"/>
      <c r="M367" s="209" t="s">
        <v>19</v>
      </c>
      <c r="N367" s="210" t="s">
        <v>44</v>
      </c>
      <c r="O367" s="86"/>
      <c r="P367" s="211">
        <f>O367*H367</f>
        <v>0</v>
      </c>
      <c r="Q367" s="211">
        <v>0</v>
      </c>
      <c r="R367" s="211">
        <f>Q367*H367</f>
        <v>0</v>
      </c>
      <c r="S367" s="211">
        <v>0.074999999999999997</v>
      </c>
      <c r="T367" s="212">
        <f>S367*H367</f>
        <v>0.053999999999999999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3" t="s">
        <v>126</v>
      </c>
      <c r="AT367" s="213" t="s">
        <v>121</v>
      </c>
      <c r="AU367" s="213" t="s">
        <v>83</v>
      </c>
      <c r="AY367" s="19" t="s">
        <v>119</v>
      </c>
      <c r="BE367" s="214">
        <f>IF(N367="základní",J367,0)</f>
        <v>0</v>
      </c>
      <c r="BF367" s="214">
        <f>IF(N367="snížená",J367,0)</f>
        <v>0</v>
      </c>
      <c r="BG367" s="214">
        <f>IF(N367="zákl. přenesená",J367,0)</f>
        <v>0</v>
      </c>
      <c r="BH367" s="214">
        <f>IF(N367="sníž. přenesená",J367,0)</f>
        <v>0</v>
      </c>
      <c r="BI367" s="214">
        <f>IF(N367="nulová",J367,0)</f>
        <v>0</v>
      </c>
      <c r="BJ367" s="19" t="s">
        <v>81</v>
      </c>
      <c r="BK367" s="214">
        <f>ROUND(I367*H367,2)</f>
        <v>0</v>
      </c>
      <c r="BL367" s="19" t="s">
        <v>126</v>
      </c>
      <c r="BM367" s="213" t="s">
        <v>329</v>
      </c>
    </row>
    <row r="368" s="2" customFormat="1">
      <c r="A368" s="40"/>
      <c r="B368" s="41"/>
      <c r="C368" s="42"/>
      <c r="D368" s="215" t="s">
        <v>128</v>
      </c>
      <c r="E368" s="42"/>
      <c r="F368" s="216" t="s">
        <v>330</v>
      </c>
      <c r="G368" s="42"/>
      <c r="H368" s="42"/>
      <c r="I368" s="217"/>
      <c r="J368" s="42"/>
      <c r="K368" s="42"/>
      <c r="L368" s="46"/>
      <c r="M368" s="218"/>
      <c r="N368" s="219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128</v>
      </c>
      <c r="AU368" s="19" t="s">
        <v>83</v>
      </c>
    </row>
    <row r="369" s="13" customFormat="1">
      <c r="A369" s="13"/>
      <c r="B369" s="220"/>
      <c r="C369" s="221"/>
      <c r="D369" s="222" t="s">
        <v>130</v>
      </c>
      <c r="E369" s="223" t="s">
        <v>19</v>
      </c>
      <c r="F369" s="224" t="s">
        <v>331</v>
      </c>
      <c r="G369" s="221"/>
      <c r="H369" s="223" t="s">
        <v>19</v>
      </c>
      <c r="I369" s="225"/>
      <c r="J369" s="221"/>
      <c r="K369" s="221"/>
      <c r="L369" s="226"/>
      <c r="M369" s="227"/>
      <c r="N369" s="228"/>
      <c r="O369" s="228"/>
      <c r="P369" s="228"/>
      <c r="Q369" s="228"/>
      <c r="R369" s="228"/>
      <c r="S369" s="228"/>
      <c r="T369" s="22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0" t="s">
        <v>130</v>
      </c>
      <c r="AU369" s="230" t="s">
        <v>83</v>
      </c>
      <c r="AV369" s="13" t="s">
        <v>81</v>
      </c>
      <c r="AW369" s="13" t="s">
        <v>35</v>
      </c>
      <c r="AX369" s="13" t="s">
        <v>73</v>
      </c>
      <c r="AY369" s="230" t="s">
        <v>119</v>
      </c>
    </row>
    <row r="370" s="14" customFormat="1">
      <c r="A370" s="14"/>
      <c r="B370" s="231"/>
      <c r="C370" s="232"/>
      <c r="D370" s="222" t="s">
        <v>130</v>
      </c>
      <c r="E370" s="233" t="s">
        <v>19</v>
      </c>
      <c r="F370" s="234" t="s">
        <v>332</v>
      </c>
      <c r="G370" s="232"/>
      <c r="H370" s="235">
        <v>0.35999999999999999</v>
      </c>
      <c r="I370" s="236"/>
      <c r="J370" s="232"/>
      <c r="K370" s="232"/>
      <c r="L370" s="237"/>
      <c r="M370" s="238"/>
      <c r="N370" s="239"/>
      <c r="O370" s="239"/>
      <c r="P370" s="239"/>
      <c r="Q370" s="239"/>
      <c r="R370" s="239"/>
      <c r="S370" s="239"/>
      <c r="T370" s="24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1" t="s">
        <v>130</v>
      </c>
      <c r="AU370" s="241" t="s">
        <v>83</v>
      </c>
      <c r="AV370" s="14" t="s">
        <v>83</v>
      </c>
      <c r="AW370" s="14" t="s">
        <v>35</v>
      </c>
      <c r="AX370" s="14" t="s">
        <v>73</v>
      </c>
      <c r="AY370" s="241" t="s">
        <v>119</v>
      </c>
    </row>
    <row r="371" s="14" customFormat="1">
      <c r="A371" s="14"/>
      <c r="B371" s="231"/>
      <c r="C371" s="232"/>
      <c r="D371" s="222" t="s">
        <v>130</v>
      </c>
      <c r="E371" s="233" t="s">
        <v>19</v>
      </c>
      <c r="F371" s="234" t="s">
        <v>332</v>
      </c>
      <c r="G371" s="232"/>
      <c r="H371" s="235">
        <v>0.35999999999999999</v>
      </c>
      <c r="I371" s="236"/>
      <c r="J371" s="232"/>
      <c r="K371" s="232"/>
      <c r="L371" s="237"/>
      <c r="M371" s="238"/>
      <c r="N371" s="239"/>
      <c r="O371" s="239"/>
      <c r="P371" s="239"/>
      <c r="Q371" s="239"/>
      <c r="R371" s="239"/>
      <c r="S371" s="239"/>
      <c r="T371" s="24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1" t="s">
        <v>130</v>
      </c>
      <c r="AU371" s="241" t="s">
        <v>83</v>
      </c>
      <c r="AV371" s="14" t="s">
        <v>83</v>
      </c>
      <c r="AW371" s="14" t="s">
        <v>35</v>
      </c>
      <c r="AX371" s="14" t="s">
        <v>73</v>
      </c>
      <c r="AY371" s="241" t="s">
        <v>119</v>
      </c>
    </row>
    <row r="372" s="15" customFormat="1">
      <c r="A372" s="15"/>
      <c r="B372" s="242"/>
      <c r="C372" s="243"/>
      <c r="D372" s="222" t="s">
        <v>130</v>
      </c>
      <c r="E372" s="244" t="s">
        <v>19</v>
      </c>
      <c r="F372" s="245" t="s">
        <v>137</v>
      </c>
      <c r="G372" s="243"/>
      <c r="H372" s="246">
        <v>0.71999999999999997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2" t="s">
        <v>130</v>
      </c>
      <c r="AU372" s="252" t="s">
        <v>83</v>
      </c>
      <c r="AV372" s="15" t="s">
        <v>126</v>
      </c>
      <c r="AW372" s="15" t="s">
        <v>35</v>
      </c>
      <c r="AX372" s="15" t="s">
        <v>81</v>
      </c>
      <c r="AY372" s="252" t="s">
        <v>119</v>
      </c>
    </row>
    <row r="373" s="2" customFormat="1" ht="24.15" customHeight="1">
      <c r="A373" s="40"/>
      <c r="B373" s="41"/>
      <c r="C373" s="202" t="s">
        <v>333</v>
      </c>
      <c r="D373" s="202" t="s">
        <v>121</v>
      </c>
      <c r="E373" s="203" t="s">
        <v>334</v>
      </c>
      <c r="F373" s="204" t="s">
        <v>335</v>
      </c>
      <c r="G373" s="205" t="s">
        <v>145</v>
      </c>
      <c r="H373" s="206">
        <v>2.8999999999999999</v>
      </c>
      <c r="I373" s="207"/>
      <c r="J373" s="208">
        <f>ROUND(I373*H373,2)</f>
        <v>0</v>
      </c>
      <c r="K373" s="204" t="s">
        <v>125</v>
      </c>
      <c r="L373" s="46"/>
      <c r="M373" s="209" t="s">
        <v>19</v>
      </c>
      <c r="N373" s="210" t="s">
        <v>44</v>
      </c>
      <c r="O373" s="86"/>
      <c r="P373" s="211">
        <f>O373*H373</f>
        <v>0</v>
      </c>
      <c r="Q373" s="211">
        <v>0</v>
      </c>
      <c r="R373" s="211">
        <f>Q373*H373</f>
        <v>0</v>
      </c>
      <c r="S373" s="211">
        <v>0.062</v>
      </c>
      <c r="T373" s="212">
        <f>S373*H373</f>
        <v>0.17979999999999999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3" t="s">
        <v>126</v>
      </c>
      <c r="AT373" s="213" t="s">
        <v>121</v>
      </c>
      <c r="AU373" s="213" t="s">
        <v>83</v>
      </c>
      <c r="AY373" s="19" t="s">
        <v>119</v>
      </c>
      <c r="BE373" s="214">
        <f>IF(N373="základní",J373,0)</f>
        <v>0</v>
      </c>
      <c r="BF373" s="214">
        <f>IF(N373="snížená",J373,0)</f>
        <v>0</v>
      </c>
      <c r="BG373" s="214">
        <f>IF(N373="zákl. přenesená",J373,0)</f>
        <v>0</v>
      </c>
      <c r="BH373" s="214">
        <f>IF(N373="sníž. přenesená",J373,0)</f>
        <v>0</v>
      </c>
      <c r="BI373" s="214">
        <f>IF(N373="nulová",J373,0)</f>
        <v>0</v>
      </c>
      <c r="BJ373" s="19" t="s">
        <v>81</v>
      </c>
      <c r="BK373" s="214">
        <f>ROUND(I373*H373,2)</f>
        <v>0</v>
      </c>
      <c r="BL373" s="19" t="s">
        <v>126</v>
      </c>
      <c r="BM373" s="213" t="s">
        <v>336</v>
      </c>
    </row>
    <row r="374" s="2" customFormat="1">
      <c r="A374" s="40"/>
      <c r="B374" s="41"/>
      <c r="C374" s="42"/>
      <c r="D374" s="215" t="s">
        <v>128</v>
      </c>
      <c r="E374" s="42"/>
      <c r="F374" s="216" t="s">
        <v>337</v>
      </c>
      <c r="G374" s="42"/>
      <c r="H374" s="42"/>
      <c r="I374" s="217"/>
      <c r="J374" s="42"/>
      <c r="K374" s="42"/>
      <c r="L374" s="46"/>
      <c r="M374" s="218"/>
      <c r="N374" s="219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128</v>
      </c>
      <c r="AU374" s="19" t="s">
        <v>83</v>
      </c>
    </row>
    <row r="375" s="13" customFormat="1">
      <c r="A375" s="13"/>
      <c r="B375" s="220"/>
      <c r="C375" s="221"/>
      <c r="D375" s="222" t="s">
        <v>130</v>
      </c>
      <c r="E375" s="223" t="s">
        <v>19</v>
      </c>
      <c r="F375" s="224" t="s">
        <v>331</v>
      </c>
      <c r="G375" s="221"/>
      <c r="H375" s="223" t="s">
        <v>19</v>
      </c>
      <c r="I375" s="225"/>
      <c r="J375" s="221"/>
      <c r="K375" s="221"/>
      <c r="L375" s="226"/>
      <c r="M375" s="227"/>
      <c r="N375" s="228"/>
      <c r="O375" s="228"/>
      <c r="P375" s="228"/>
      <c r="Q375" s="228"/>
      <c r="R375" s="228"/>
      <c r="S375" s="228"/>
      <c r="T375" s="22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0" t="s">
        <v>130</v>
      </c>
      <c r="AU375" s="230" t="s">
        <v>83</v>
      </c>
      <c r="AV375" s="13" t="s">
        <v>81</v>
      </c>
      <c r="AW375" s="13" t="s">
        <v>35</v>
      </c>
      <c r="AX375" s="13" t="s">
        <v>73</v>
      </c>
      <c r="AY375" s="230" t="s">
        <v>119</v>
      </c>
    </row>
    <row r="376" s="14" customFormat="1">
      <c r="A376" s="14"/>
      <c r="B376" s="231"/>
      <c r="C376" s="232"/>
      <c r="D376" s="222" t="s">
        <v>130</v>
      </c>
      <c r="E376" s="233" t="s">
        <v>19</v>
      </c>
      <c r="F376" s="234" t="s">
        <v>338</v>
      </c>
      <c r="G376" s="232"/>
      <c r="H376" s="235">
        <v>1.45</v>
      </c>
      <c r="I376" s="236"/>
      <c r="J376" s="232"/>
      <c r="K376" s="232"/>
      <c r="L376" s="237"/>
      <c r="M376" s="238"/>
      <c r="N376" s="239"/>
      <c r="O376" s="239"/>
      <c r="P376" s="239"/>
      <c r="Q376" s="239"/>
      <c r="R376" s="239"/>
      <c r="S376" s="239"/>
      <c r="T376" s="24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1" t="s">
        <v>130</v>
      </c>
      <c r="AU376" s="241" t="s">
        <v>83</v>
      </c>
      <c r="AV376" s="14" t="s">
        <v>83</v>
      </c>
      <c r="AW376" s="14" t="s">
        <v>35</v>
      </c>
      <c r="AX376" s="14" t="s">
        <v>73</v>
      </c>
      <c r="AY376" s="241" t="s">
        <v>119</v>
      </c>
    </row>
    <row r="377" s="14" customFormat="1">
      <c r="A377" s="14"/>
      <c r="B377" s="231"/>
      <c r="C377" s="232"/>
      <c r="D377" s="222" t="s">
        <v>130</v>
      </c>
      <c r="E377" s="233" t="s">
        <v>19</v>
      </c>
      <c r="F377" s="234" t="s">
        <v>338</v>
      </c>
      <c r="G377" s="232"/>
      <c r="H377" s="235">
        <v>1.45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1" t="s">
        <v>130</v>
      </c>
      <c r="AU377" s="241" t="s">
        <v>83</v>
      </c>
      <c r="AV377" s="14" t="s">
        <v>83</v>
      </c>
      <c r="AW377" s="14" t="s">
        <v>35</v>
      </c>
      <c r="AX377" s="14" t="s">
        <v>73</v>
      </c>
      <c r="AY377" s="241" t="s">
        <v>119</v>
      </c>
    </row>
    <row r="378" s="15" customFormat="1">
      <c r="A378" s="15"/>
      <c r="B378" s="242"/>
      <c r="C378" s="243"/>
      <c r="D378" s="222" t="s">
        <v>130</v>
      </c>
      <c r="E378" s="244" t="s">
        <v>19</v>
      </c>
      <c r="F378" s="245" t="s">
        <v>137</v>
      </c>
      <c r="G378" s="243"/>
      <c r="H378" s="246">
        <v>2.8999999999999999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2" t="s">
        <v>130</v>
      </c>
      <c r="AU378" s="252" t="s">
        <v>83</v>
      </c>
      <c r="AV378" s="15" t="s">
        <v>126</v>
      </c>
      <c r="AW378" s="15" t="s">
        <v>35</v>
      </c>
      <c r="AX378" s="15" t="s">
        <v>81</v>
      </c>
      <c r="AY378" s="252" t="s">
        <v>119</v>
      </c>
    </row>
    <row r="379" s="2" customFormat="1" ht="24.15" customHeight="1">
      <c r="A379" s="40"/>
      <c r="B379" s="41"/>
      <c r="C379" s="202" t="s">
        <v>339</v>
      </c>
      <c r="D379" s="202" t="s">
        <v>121</v>
      </c>
      <c r="E379" s="203" t="s">
        <v>340</v>
      </c>
      <c r="F379" s="204" t="s">
        <v>341</v>
      </c>
      <c r="G379" s="205" t="s">
        <v>145</v>
      </c>
      <c r="H379" s="206">
        <v>5.46</v>
      </c>
      <c r="I379" s="207"/>
      <c r="J379" s="208">
        <f>ROUND(I379*H379,2)</f>
        <v>0</v>
      </c>
      <c r="K379" s="204" t="s">
        <v>125</v>
      </c>
      <c r="L379" s="46"/>
      <c r="M379" s="209" t="s">
        <v>19</v>
      </c>
      <c r="N379" s="210" t="s">
        <v>44</v>
      </c>
      <c r="O379" s="86"/>
      <c r="P379" s="211">
        <f>O379*H379</f>
        <v>0</v>
      </c>
      <c r="Q379" s="211">
        <v>0</v>
      </c>
      <c r="R379" s="211">
        <f>Q379*H379</f>
        <v>0</v>
      </c>
      <c r="S379" s="211">
        <v>0.075999999999999998</v>
      </c>
      <c r="T379" s="212">
        <f>S379*H379</f>
        <v>0.41496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3" t="s">
        <v>126</v>
      </c>
      <c r="AT379" s="213" t="s">
        <v>121</v>
      </c>
      <c r="AU379" s="213" t="s">
        <v>83</v>
      </c>
      <c r="AY379" s="19" t="s">
        <v>119</v>
      </c>
      <c r="BE379" s="214">
        <f>IF(N379="základní",J379,0)</f>
        <v>0</v>
      </c>
      <c r="BF379" s="214">
        <f>IF(N379="snížená",J379,0)</f>
        <v>0</v>
      </c>
      <c r="BG379" s="214">
        <f>IF(N379="zákl. přenesená",J379,0)</f>
        <v>0</v>
      </c>
      <c r="BH379" s="214">
        <f>IF(N379="sníž. přenesená",J379,0)</f>
        <v>0</v>
      </c>
      <c r="BI379" s="214">
        <f>IF(N379="nulová",J379,0)</f>
        <v>0</v>
      </c>
      <c r="BJ379" s="19" t="s">
        <v>81</v>
      </c>
      <c r="BK379" s="214">
        <f>ROUND(I379*H379,2)</f>
        <v>0</v>
      </c>
      <c r="BL379" s="19" t="s">
        <v>126</v>
      </c>
      <c r="BM379" s="213" t="s">
        <v>342</v>
      </c>
    </row>
    <row r="380" s="2" customFormat="1">
      <c r="A380" s="40"/>
      <c r="B380" s="41"/>
      <c r="C380" s="42"/>
      <c r="D380" s="215" t="s">
        <v>128</v>
      </c>
      <c r="E380" s="42"/>
      <c r="F380" s="216" t="s">
        <v>343</v>
      </c>
      <c r="G380" s="42"/>
      <c r="H380" s="42"/>
      <c r="I380" s="217"/>
      <c r="J380" s="42"/>
      <c r="K380" s="42"/>
      <c r="L380" s="46"/>
      <c r="M380" s="218"/>
      <c r="N380" s="219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128</v>
      </c>
      <c r="AU380" s="19" t="s">
        <v>83</v>
      </c>
    </row>
    <row r="381" s="13" customFormat="1">
      <c r="A381" s="13"/>
      <c r="B381" s="220"/>
      <c r="C381" s="221"/>
      <c r="D381" s="222" t="s">
        <v>130</v>
      </c>
      <c r="E381" s="223" t="s">
        <v>19</v>
      </c>
      <c r="F381" s="224" t="s">
        <v>331</v>
      </c>
      <c r="G381" s="221"/>
      <c r="H381" s="223" t="s">
        <v>19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0" t="s">
        <v>130</v>
      </c>
      <c r="AU381" s="230" t="s">
        <v>83</v>
      </c>
      <c r="AV381" s="13" t="s">
        <v>81</v>
      </c>
      <c r="AW381" s="13" t="s">
        <v>35</v>
      </c>
      <c r="AX381" s="13" t="s">
        <v>73</v>
      </c>
      <c r="AY381" s="230" t="s">
        <v>119</v>
      </c>
    </row>
    <row r="382" s="14" customFormat="1">
      <c r="A382" s="14"/>
      <c r="B382" s="231"/>
      <c r="C382" s="232"/>
      <c r="D382" s="222" t="s">
        <v>130</v>
      </c>
      <c r="E382" s="233" t="s">
        <v>19</v>
      </c>
      <c r="F382" s="234" t="s">
        <v>344</v>
      </c>
      <c r="G382" s="232"/>
      <c r="H382" s="235">
        <v>1.8899999999999999</v>
      </c>
      <c r="I382" s="236"/>
      <c r="J382" s="232"/>
      <c r="K382" s="232"/>
      <c r="L382" s="237"/>
      <c r="M382" s="238"/>
      <c r="N382" s="239"/>
      <c r="O382" s="239"/>
      <c r="P382" s="239"/>
      <c r="Q382" s="239"/>
      <c r="R382" s="239"/>
      <c r="S382" s="239"/>
      <c r="T382" s="24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1" t="s">
        <v>130</v>
      </c>
      <c r="AU382" s="241" t="s">
        <v>83</v>
      </c>
      <c r="AV382" s="14" t="s">
        <v>83</v>
      </c>
      <c r="AW382" s="14" t="s">
        <v>35</v>
      </c>
      <c r="AX382" s="14" t="s">
        <v>73</v>
      </c>
      <c r="AY382" s="241" t="s">
        <v>119</v>
      </c>
    </row>
    <row r="383" s="14" customFormat="1">
      <c r="A383" s="14"/>
      <c r="B383" s="231"/>
      <c r="C383" s="232"/>
      <c r="D383" s="222" t="s">
        <v>130</v>
      </c>
      <c r="E383" s="233" t="s">
        <v>19</v>
      </c>
      <c r="F383" s="234" t="s">
        <v>345</v>
      </c>
      <c r="G383" s="232"/>
      <c r="H383" s="235">
        <v>2.1000000000000001</v>
      </c>
      <c r="I383" s="236"/>
      <c r="J383" s="232"/>
      <c r="K383" s="232"/>
      <c r="L383" s="237"/>
      <c r="M383" s="238"/>
      <c r="N383" s="239"/>
      <c r="O383" s="239"/>
      <c r="P383" s="239"/>
      <c r="Q383" s="239"/>
      <c r="R383" s="239"/>
      <c r="S383" s="239"/>
      <c r="T383" s="240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1" t="s">
        <v>130</v>
      </c>
      <c r="AU383" s="241" t="s">
        <v>83</v>
      </c>
      <c r="AV383" s="14" t="s">
        <v>83</v>
      </c>
      <c r="AW383" s="14" t="s">
        <v>35</v>
      </c>
      <c r="AX383" s="14" t="s">
        <v>73</v>
      </c>
      <c r="AY383" s="241" t="s">
        <v>119</v>
      </c>
    </row>
    <row r="384" s="14" customFormat="1">
      <c r="A384" s="14"/>
      <c r="B384" s="231"/>
      <c r="C384" s="232"/>
      <c r="D384" s="222" t="s">
        <v>130</v>
      </c>
      <c r="E384" s="233" t="s">
        <v>19</v>
      </c>
      <c r="F384" s="234" t="s">
        <v>346</v>
      </c>
      <c r="G384" s="232"/>
      <c r="H384" s="235">
        <v>1.47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1" t="s">
        <v>130</v>
      </c>
      <c r="AU384" s="241" t="s">
        <v>83</v>
      </c>
      <c r="AV384" s="14" t="s">
        <v>83</v>
      </c>
      <c r="AW384" s="14" t="s">
        <v>35</v>
      </c>
      <c r="AX384" s="14" t="s">
        <v>73</v>
      </c>
      <c r="AY384" s="241" t="s">
        <v>119</v>
      </c>
    </row>
    <row r="385" s="15" customFormat="1">
      <c r="A385" s="15"/>
      <c r="B385" s="242"/>
      <c r="C385" s="243"/>
      <c r="D385" s="222" t="s">
        <v>130</v>
      </c>
      <c r="E385" s="244" t="s">
        <v>19</v>
      </c>
      <c r="F385" s="245" t="s">
        <v>137</v>
      </c>
      <c r="G385" s="243"/>
      <c r="H385" s="246">
        <v>5.46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2" t="s">
        <v>130</v>
      </c>
      <c r="AU385" s="252" t="s">
        <v>83</v>
      </c>
      <c r="AV385" s="15" t="s">
        <v>126</v>
      </c>
      <c r="AW385" s="15" t="s">
        <v>35</v>
      </c>
      <c r="AX385" s="15" t="s">
        <v>81</v>
      </c>
      <c r="AY385" s="252" t="s">
        <v>119</v>
      </c>
    </row>
    <row r="386" s="2" customFormat="1" ht="24.15" customHeight="1">
      <c r="A386" s="40"/>
      <c r="B386" s="41"/>
      <c r="C386" s="202" t="s">
        <v>347</v>
      </c>
      <c r="D386" s="202" t="s">
        <v>121</v>
      </c>
      <c r="E386" s="203" t="s">
        <v>348</v>
      </c>
      <c r="F386" s="204" t="s">
        <v>349</v>
      </c>
      <c r="G386" s="205" t="s">
        <v>184</v>
      </c>
      <c r="H386" s="206">
        <v>144.40000000000001</v>
      </c>
      <c r="I386" s="207"/>
      <c r="J386" s="208">
        <f>ROUND(I386*H386,2)</f>
        <v>0</v>
      </c>
      <c r="K386" s="204" t="s">
        <v>125</v>
      </c>
      <c r="L386" s="46"/>
      <c r="M386" s="209" t="s">
        <v>19</v>
      </c>
      <c r="N386" s="210" t="s">
        <v>44</v>
      </c>
      <c r="O386" s="86"/>
      <c r="P386" s="211">
        <f>O386*H386</f>
        <v>0</v>
      </c>
      <c r="Q386" s="211">
        <v>0</v>
      </c>
      <c r="R386" s="211">
        <f>Q386*H386</f>
        <v>0</v>
      </c>
      <c r="S386" s="211">
        <v>0.37</v>
      </c>
      <c r="T386" s="212">
        <f>S386*H386</f>
        <v>53.428000000000004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3" t="s">
        <v>126</v>
      </c>
      <c r="AT386" s="213" t="s">
        <v>121</v>
      </c>
      <c r="AU386" s="213" t="s">
        <v>83</v>
      </c>
      <c r="AY386" s="19" t="s">
        <v>119</v>
      </c>
      <c r="BE386" s="214">
        <f>IF(N386="základní",J386,0)</f>
        <v>0</v>
      </c>
      <c r="BF386" s="214">
        <f>IF(N386="snížená",J386,0)</f>
        <v>0</v>
      </c>
      <c r="BG386" s="214">
        <f>IF(N386="zákl. přenesená",J386,0)</f>
        <v>0</v>
      </c>
      <c r="BH386" s="214">
        <f>IF(N386="sníž. přenesená",J386,0)</f>
        <v>0</v>
      </c>
      <c r="BI386" s="214">
        <f>IF(N386="nulová",J386,0)</f>
        <v>0</v>
      </c>
      <c r="BJ386" s="19" t="s">
        <v>81</v>
      </c>
      <c r="BK386" s="214">
        <f>ROUND(I386*H386,2)</f>
        <v>0</v>
      </c>
      <c r="BL386" s="19" t="s">
        <v>126</v>
      </c>
      <c r="BM386" s="213" t="s">
        <v>350</v>
      </c>
    </row>
    <row r="387" s="2" customFormat="1">
      <c r="A387" s="40"/>
      <c r="B387" s="41"/>
      <c r="C387" s="42"/>
      <c r="D387" s="215" t="s">
        <v>128</v>
      </c>
      <c r="E387" s="42"/>
      <c r="F387" s="216" t="s">
        <v>351</v>
      </c>
      <c r="G387" s="42"/>
      <c r="H387" s="42"/>
      <c r="I387" s="217"/>
      <c r="J387" s="42"/>
      <c r="K387" s="42"/>
      <c r="L387" s="46"/>
      <c r="M387" s="218"/>
      <c r="N387" s="219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128</v>
      </c>
      <c r="AU387" s="19" t="s">
        <v>83</v>
      </c>
    </row>
    <row r="388" s="14" customFormat="1">
      <c r="A388" s="14"/>
      <c r="B388" s="231"/>
      <c r="C388" s="232"/>
      <c r="D388" s="222" t="s">
        <v>130</v>
      </c>
      <c r="E388" s="233" t="s">
        <v>19</v>
      </c>
      <c r="F388" s="234" t="s">
        <v>352</v>
      </c>
      <c r="G388" s="232"/>
      <c r="H388" s="235">
        <v>144.40000000000001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1" t="s">
        <v>130</v>
      </c>
      <c r="AU388" s="241" t="s">
        <v>83</v>
      </c>
      <c r="AV388" s="14" t="s">
        <v>83</v>
      </c>
      <c r="AW388" s="14" t="s">
        <v>35</v>
      </c>
      <c r="AX388" s="14" t="s">
        <v>73</v>
      </c>
      <c r="AY388" s="241" t="s">
        <v>119</v>
      </c>
    </row>
    <row r="389" s="15" customFormat="1">
      <c r="A389" s="15"/>
      <c r="B389" s="242"/>
      <c r="C389" s="243"/>
      <c r="D389" s="222" t="s">
        <v>130</v>
      </c>
      <c r="E389" s="244" t="s">
        <v>19</v>
      </c>
      <c r="F389" s="245" t="s">
        <v>137</v>
      </c>
      <c r="G389" s="243"/>
      <c r="H389" s="246">
        <v>144.40000000000001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2" t="s">
        <v>130</v>
      </c>
      <c r="AU389" s="252" t="s">
        <v>83</v>
      </c>
      <c r="AV389" s="15" t="s">
        <v>126</v>
      </c>
      <c r="AW389" s="15" t="s">
        <v>35</v>
      </c>
      <c r="AX389" s="15" t="s">
        <v>81</v>
      </c>
      <c r="AY389" s="252" t="s">
        <v>119</v>
      </c>
    </row>
    <row r="390" s="2" customFormat="1" ht="21.75" customHeight="1">
      <c r="A390" s="40"/>
      <c r="B390" s="41"/>
      <c r="C390" s="202" t="s">
        <v>353</v>
      </c>
      <c r="D390" s="202" t="s">
        <v>121</v>
      </c>
      <c r="E390" s="203" t="s">
        <v>354</v>
      </c>
      <c r="F390" s="204" t="s">
        <v>355</v>
      </c>
      <c r="G390" s="205" t="s">
        <v>184</v>
      </c>
      <c r="H390" s="206">
        <v>9.3960000000000008</v>
      </c>
      <c r="I390" s="207"/>
      <c r="J390" s="208">
        <f>ROUND(I390*H390,2)</f>
        <v>0</v>
      </c>
      <c r="K390" s="204" t="s">
        <v>125</v>
      </c>
      <c r="L390" s="46"/>
      <c r="M390" s="209" t="s">
        <v>19</v>
      </c>
      <c r="N390" s="210" t="s">
        <v>44</v>
      </c>
      <c r="O390" s="86"/>
      <c r="P390" s="211">
        <f>O390*H390</f>
        <v>0</v>
      </c>
      <c r="Q390" s="211">
        <v>0</v>
      </c>
      <c r="R390" s="211">
        <f>Q390*H390</f>
        <v>0</v>
      </c>
      <c r="S390" s="211">
        <v>2.004</v>
      </c>
      <c r="T390" s="212">
        <f>S390*H390</f>
        <v>18.829584000000001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3" t="s">
        <v>126</v>
      </c>
      <c r="AT390" s="213" t="s">
        <v>121</v>
      </c>
      <c r="AU390" s="213" t="s">
        <v>83</v>
      </c>
      <c r="AY390" s="19" t="s">
        <v>119</v>
      </c>
      <c r="BE390" s="214">
        <f>IF(N390="základní",J390,0)</f>
        <v>0</v>
      </c>
      <c r="BF390" s="214">
        <f>IF(N390="snížená",J390,0)</f>
        <v>0</v>
      </c>
      <c r="BG390" s="214">
        <f>IF(N390="zákl. přenesená",J390,0)</f>
        <v>0</v>
      </c>
      <c r="BH390" s="214">
        <f>IF(N390="sníž. přenesená",J390,0)</f>
        <v>0</v>
      </c>
      <c r="BI390" s="214">
        <f>IF(N390="nulová",J390,0)</f>
        <v>0</v>
      </c>
      <c r="BJ390" s="19" t="s">
        <v>81</v>
      </c>
      <c r="BK390" s="214">
        <f>ROUND(I390*H390,2)</f>
        <v>0</v>
      </c>
      <c r="BL390" s="19" t="s">
        <v>126</v>
      </c>
      <c r="BM390" s="213" t="s">
        <v>356</v>
      </c>
    </row>
    <row r="391" s="2" customFormat="1">
      <c r="A391" s="40"/>
      <c r="B391" s="41"/>
      <c r="C391" s="42"/>
      <c r="D391" s="215" t="s">
        <v>128</v>
      </c>
      <c r="E391" s="42"/>
      <c r="F391" s="216" t="s">
        <v>357</v>
      </c>
      <c r="G391" s="42"/>
      <c r="H391" s="42"/>
      <c r="I391" s="217"/>
      <c r="J391" s="42"/>
      <c r="K391" s="42"/>
      <c r="L391" s="46"/>
      <c r="M391" s="218"/>
      <c r="N391" s="219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128</v>
      </c>
      <c r="AU391" s="19" t="s">
        <v>83</v>
      </c>
    </row>
    <row r="392" s="13" customFormat="1">
      <c r="A392" s="13"/>
      <c r="B392" s="220"/>
      <c r="C392" s="221"/>
      <c r="D392" s="222" t="s">
        <v>130</v>
      </c>
      <c r="E392" s="223" t="s">
        <v>19</v>
      </c>
      <c r="F392" s="224" t="s">
        <v>331</v>
      </c>
      <c r="G392" s="221"/>
      <c r="H392" s="223" t="s">
        <v>19</v>
      </c>
      <c r="I392" s="225"/>
      <c r="J392" s="221"/>
      <c r="K392" s="221"/>
      <c r="L392" s="226"/>
      <c r="M392" s="227"/>
      <c r="N392" s="228"/>
      <c r="O392" s="228"/>
      <c r="P392" s="228"/>
      <c r="Q392" s="228"/>
      <c r="R392" s="228"/>
      <c r="S392" s="228"/>
      <c r="T392" s="229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0" t="s">
        <v>130</v>
      </c>
      <c r="AU392" s="230" t="s">
        <v>83</v>
      </c>
      <c r="AV392" s="13" t="s">
        <v>81</v>
      </c>
      <c r="AW392" s="13" t="s">
        <v>35</v>
      </c>
      <c r="AX392" s="13" t="s">
        <v>73</v>
      </c>
      <c r="AY392" s="230" t="s">
        <v>119</v>
      </c>
    </row>
    <row r="393" s="13" customFormat="1">
      <c r="A393" s="13"/>
      <c r="B393" s="220"/>
      <c r="C393" s="221"/>
      <c r="D393" s="222" t="s">
        <v>130</v>
      </c>
      <c r="E393" s="223" t="s">
        <v>19</v>
      </c>
      <c r="F393" s="224" t="s">
        <v>358</v>
      </c>
      <c r="G393" s="221"/>
      <c r="H393" s="223" t="s">
        <v>19</v>
      </c>
      <c r="I393" s="225"/>
      <c r="J393" s="221"/>
      <c r="K393" s="221"/>
      <c r="L393" s="226"/>
      <c r="M393" s="227"/>
      <c r="N393" s="228"/>
      <c r="O393" s="228"/>
      <c r="P393" s="228"/>
      <c r="Q393" s="228"/>
      <c r="R393" s="228"/>
      <c r="S393" s="228"/>
      <c r="T393" s="22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0" t="s">
        <v>130</v>
      </c>
      <c r="AU393" s="230" t="s">
        <v>83</v>
      </c>
      <c r="AV393" s="13" t="s">
        <v>81</v>
      </c>
      <c r="AW393" s="13" t="s">
        <v>35</v>
      </c>
      <c r="AX393" s="13" t="s">
        <v>73</v>
      </c>
      <c r="AY393" s="230" t="s">
        <v>119</v>
      </c>
    </row>
    <row r="394" s="14" customFormat="1">
      <c r="A394" s="14"/>
      <c r="B394" s="231"/>
      <c r="C394" s="232"/>
      <c r="D394" s="222" t="s">
        <v>130</v>
      </c>
      <c r="E394" s="233" t="s">
        <v>19</v>
      </c>
      <c r="F394" s="234" t="s">
        <v>359</v>
      </c>
      <c r="G394" s="232"/>
      <c r="H394" s="235">
        <v>7.29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1" t="s">
        <v>130</v>
      </c>
      <c r="AU394" s="241" t="s">
        <v>83</v>
      </c>
      <c r="AV394" s="14" t="s">
        <v>83</v>
      </c>
      <c r="AW394" s="14" t="s">
        <v>35</v>
      </c>
      <c r="AX394" s="14" t="s">
        <v>73</v>
      </c>
      <c r="AY394" s="241" t="s">
        <v>119</v>
      </c>
    </row>
    <row r="395" s="14" customFormat="1">
      <c r="A395" s="14"/>
      <c r="B395" s="231"/>
      <c r="C395" s="232"/>
      <c r="D395" s="222" t="s">
        <v>130</v>
      </c>
      <c r="E395" s="233" t="s">
        <v>19</v>
      </c>
      <c r="F395" s="234" t="s">
        <v>360</v>
      </c>
      <c r="G395" s="232"/>
      <c r="H395" s="235">
        <v>2.1059999999999999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1" t="s">
        <v>130</v>
      </c>
      <c r="AU395" s="241" t="s">
        <v>83</v>
      </c>
      <c r="AV395" s="14" t="s">
        <v>83</v>
      </c>
      <c r="AW395" s="14" t="s">
        <v>35</v>
      </c>
      <c r="AX395" s="14" t="s">
        <v>73</v>
      </c>
      <c r="AY395" s="241" t="s">
        <v>119</v>
      </c>
    </row>
    <row r="396" s="15" customFormat="1">
      <c r="A396" s="15"/>
      <c r="B396" s="242"/>
      <c r="C396" s="243"/>
      <c r="D396" s="222" t="s">
        <v>130</v>
      </c>
      <c r="E396" s="244" t="s">
        <v>19</v>
      </c>
      <c r="F396" s="245" t="s">
        <v>137</v>
      </c>
      <c r="G396" s="243"/>
      <c r="H396" s="246">
        <v>9.3960000000000008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2" t="s">
        <v>130</v>
      </c>
      <c r="AU396" s="252" t="s">
        <v>83</v>
      </c>
      <c r="AV396" s="15" t="s">
        <v>126</v>
      </c>
      <c r="AW396" s="15" t="s">
        <v>35</v>
      </c>
      <c r="AX396" s="15" t="s">
        <v>81</v>
      </c>
      <c r="AY396" s="252" t="s">
        <v>119</v>
      </c>
    </row>
    <row r="397" s="2" customFormat="1" ht="16.5" customHeight="1">
      <c r="A397" s="40"/>
      <c r="B397" s="41"/>
      <c r="C397" s="202" t="s">
        <v>361</v>
      </c>
      <c r="D397" s="202" t="s">
        <v>121</v>
      </c>
      <c r="E397" s="203" t="s">
        <v>362</v>
      </c>
      <c r="F397" s="204" t="s">
        <v>363</v>
      </c>
      <c r="G397" s="205" t="s">
        <v>184</v>
      </c>
      <c r="H397" s="206">
        <v>17.495999999999999</v>
      </c>
      <c r="I397" s="207"/>
      <c r="J397" s="208">
        <f>ROUND(I397*H397,2)</f>
        <v>0</v>
      </c>
      <c r="K397" s="204" t="s">
        <v>125</v>
      </c>
      <c r="L397" s="46"/>
      <c r="M397" s="209" t="s">
        <v>19</v>
      </c>
      <c r="N397" s="210" t="s">
        <v>44</v>
      </c>
      <c r="O397" s="86"/>
      <c r="P397" s="211">
        <f>O397*H397</f>
        <v>0</v>
      </c>
      <c r="Q397" s="211">
        <v>0</v>
      </c>
      <c r="R397" s="211">
        <f>Q397*H397</f>
        <v>0</v>
      </c>
      <c r="S397" s="211">
        <v>2.2000000000000002</v>
      </c>
      <c r="T397" s="212">
        <f>S397*H397</f>
        <v>38.491199999999999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3" t="s">
        <v>126</v>
      </c>
      <c r="AT397" s="213" t="s">
        <v>121</v>
      </c>
      <c r="AU397" s="213" t="s">
        <v>83</v>
      </c>
      <c r="AY397" s="19" t="s">
        <v>119</v>
      </c>
      <c r="BE397" s="214">
        <f>IF(N397="základní",J397,0)</f>
        <v>0</v>
      </c>
      <c r="BF397" s="214">
        <f>IF(N397="snížená",J397,0)</f>
        <v>0</v>
      </c>
      <c r="BG397" s="214">
        <f>IF(N397="zákl. přenesená",J397,0)</f>
        <v>0</v>
      </c>
      <c r="BH397" s="214">
        <f>IF(N397="sníž. přenesená",J397,0)</f>
        <v>0</v>
      </c>
      <c r="BI397" s="214">
        <f>IF(N397="nulová",J397,0)</f>
        <v>0</v>
      </c>
      <c r="BJ397" s="19" t="s">
        <v>81</v>
      </c>
      <c r="BK397" s="214">
        <f>ROUND(I397*H397,2)</f>
        <v>0</v>
      </c>
      <c r="BL397" s="19" t="s">
        <v>126</v>
      </c>
      <c r="BM397" s="213" t="s">
        <v>364</v>
      </c>
    </row>
    <row r="398" s="2" customFormat="1">
      <c r="A398" s="40"/>
      <c r="B398" s="41"/>
      <c r="C398" s="42"/>
      <c r="D398" s="215" t="s">
        <v>128</v>
      </c>
      <c r="E398" s="42"/>
      <c r="F398" s="216" t="s">
        <v>365</v>
      </c>
      <c r="G398" s="42"/>
      <c r="H398" s="42"/>
      <c r="I398" s="217"/>
      <c r="J398" s="42"/>
      <c r="K398" s="42"/>
      <c r="L398" s="46"/>
      <c r="M398" s="218"/>
      <c r="N398" s="219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128</v>
      </c>
      <c r="AU398" s="19" t="s">
        <v>83</v>
      </c>
    </row>
    <row r="399" s="13" customFormat="1">
      <c r="A399" s="13"/>
      <c r="B399" s="220"/>
      <c r="C399" s="221"/>
      <c r="D399" s="222" t="s">
        <v>130</v>
      </c>
      <c r="E399" s="223" t="s">
        <v>19</v>
      </c>
      <c r="F399" s="224" t="s">
        <v>366</v>
      </c>
      <c r="G399" s="221"/>
      <c r="H399" s="223" t="s">
        <v>19</v>
      </c>
      <c r="I399" s="225"/>
      <c r="J399" s="221"/>
      <c r="K399" s="221"/>
      <c r="L399" s="226"/>
      <c r="M399" s="227"/>
      <c r="N399" s="228"/>
      <c r="O399" s="228"/>
      <c r="P399" s="228"/>
      <c r="Q399" s="228"/>
      <c r="R399" s="228"/>
      <c r="S399" s="228"/>
      <c r="T399" s="22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0" t="s">
        <v>130</v>
      </c>
      <c r="AU399" s="230" t="s">
        <v>83</v>
      </c>
      <c r="AV399" s="13" t="s">
        <v>81</v>
      </c>
      <c r="AW399" s="13" t="s">
        <v>35</v>
      </c>
      <c r="AX399" s="13" t="s">
        <v>73</v>
      </c>
      <c r="AY399" s="230" t="s">
        <v>119</v>
      </c>
    </row>
    <row r="400" s="14" customFormat="1">
      <c r="A400" s="14"/>
      <c r="B400" s="231"/>
      <c r="C400" s="232"/>
      <c r="D400" s="222" t="s">
        <v>130</v>
      </c>
      <c r="E400" s="233" t="s">
        <v>19</v>
      </c>
      <c r="F400" s="234" t="s">
        <v>190</v>
      </c>
      <c r="G400" s="232"/>
      <c r="H400" s="235">
        <v>8.2080000000000002</v>
      </c>
      <c r="I400" s="236"/>
      <c r="J400" s="232"/>
      <c r="K400" s="232"/>
      <c r="L400" s="237"/>
      <c r="M400" s="238"/>
      <c r="N400" s="239"/>
      <c r="O400" s="239"/>
      <c r="P400" s="239"/>
      <c r="Q400" s="239"/>
      <c r="R400" s="239"/>
      <c r="S400" s="239"/>
      <c r="T400" s="24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1" t="s">
        <v>130</v>
      </c>
      <c r="AU400" s="241" t="s">
        <v>83</v>
      </c>
      <c r="AV400" s="14" t="s">
        <v>83</v>
      </c>
      <c r="AW400" s="14" t="s">
        <v>35</v>
      </c>
      <c r="AX400" s="14" t="s">
        <v>73</v>
      </c>
      <c r="AY400" s="241" t="s">
        <v>119</v>
      </c>
    </row>
    <row r="401" s="14" customFormat="1">
      <c r="A401" s="14"/>
      <c r="B401" s="231"/>
      <c r="C401" s="232"/>
      <c r="D401" s="222" t="s">
        <v>130</v>
      </c>
      <c r="E401" s="233" t="s">
        <v>19</v>
      </c>
      <c r="F401" s="234" t="s">
        <v>191</v>
      </c>
      <c r="G401" s="232"/>
      <c r="H401" s="235">
        <v>4.4279999999999999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41" t="s">
        <v>130</v>
      </c>
      <c r="AU401" s="241" t="s">
        <v>83</v>
      </c>
      <c r="AV401" s="14" t="s">
        <v>83</v>
      </c>
      <c r="AW401" s="14" t="s">
        <v>35</v>
      </c>
      <c r="AX401" s="14" t="s">
        <v>73</v>
      </c>
      <c r="AY401" s="241" t="s">
        <v>119</v>
      </c>
    </row>
    <row r="402" s="13" customFormat="1">
      <c r="A402" s="13"/>
      <c r="B402" s="220"/>
      <c r="C402" s="221"/>
      <c r="D402" s="222" t="s">
        <v>130</v>
      </c>
      <c r="E402" s="223" t="s">
        <v>19</v>
      </c>
      <c r="F402" s="224" t="s">
        <v>367</v>
      </c>
      <c r="G402" s="221"/>
      <c r="H402" s="223" t="s">
        <v>19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0" t="s">
        <v>130</v>
      </c>
      <c r="AU402" s="230" t="s">
        <v>83</v>
      </c>
      <c r="AV402" s="13" t="s">
        <v>81</v>
      </c>
      <c r="AW402" s="13" t="s">
        <v>35</v>
      </c>
      <c r="AX402" s="13" t="s">
        <v>73</v>
      </c>
      <c r="AY402" s="230" t="s">
        <v>119</v>
      </c>
    </row>
    <row r="403" s="14" customFormat="1">
      <c r="A403" s="14"/>
      <c r="B403" s="231"/>
      <c r="C403" s="232"/>
      <c r="D403" s="222" t="s">
        <v>130</v>
      </c>
      <c r="E403" s="233" t="s">
        <v>19</v>
      </c>
      <c r="F403" s="234" t="s">
        <v>193</v>
      </c>
      <c r="G403" s="232"/>
      <c r="H403" s="235">
        <v>4.8600000000000003</v>
      </c>
      <c r="I403" s="236"/>
      <c r="J403" s="232"/>
      <c r="K403" s="232"/>
      <c r="L403" s="237"/>
      <c r="M403" s="238"/>
      <c r="N403" s="239"/>
      <c r="O403" s="239"/>
      <c r="P403" s="239"/>
      <c r="Q403" s="239"/>
      <c r="R403" s="239"/>
      <c r="S403" s="239"/>
      <c r="T403" s="240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1" t="s">
        <v>130</v>
      </c>
      <c r="AU403" s="241" t="s">
        <v>83</v>
      </c>
      <c r="AV403" s="14" t="s">
        <v>83</v>
      </c>
      <c r="AW403" s="14" t="s">
        <v>35</v>
      </c>
      <c r="AX403" s="14" t="s">
        <v>73</v>
      </c>
      <c r="AY403" s="241" t="s">
        <v>119</v>
      </c>
    </row>
    <row r="404" s="15" customFormat="1">
      <c r="A404" s="15"/>
      <c r="B404" s="242"/>
      <c r="C404" s="243"/>
      <c r="D404" s="222" t="s">
        <v>130</v>
      </c>
      <c r="E404" s="244" t="s">
        <v>19</v>
      </c>
      <c r="F404" s="245" t="s">
        <v>137</v>
      </c>
      <c r="G404" s="243"/>
      <c r="H404" s="246">
        <v>17.495999999999999</v>
      </c>
      <c r="I404" s="247"/>
      <c r="J404" s="243"/>
      <c r="K404" s="243"/>
      <c r="L404" s="248"/>
      <c r="M404" s="249"/>
      <c r="N404" s="250"/>
      <c r="O404" s="250"/>
      <c r="P404" s="250"/>
      <c r="Q404" s="250"/>
      <c r="R404" s="250"/>
      <c r="S404" s="250"/>
      <c r="T404" s="251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2" t="s">
        <v>130</v>
      </c>
      <c r="AU404" s="252" t="s">
        <v>83</v>
      </c>
      <c r="AV404" s="15" t="s">
        <v>126</v>
      </c>
      <c r="AW404" s="15" t="s">
        <v>35</v>
      </c>
      <c r="AX404" s="15" t="s">
        <v>81</v>
      </c>
      <c r="AY404" s="252" t="s">
        <v>119</v>
      </c>
    </row>
    <row r="405" s="12" customFormat="1" ht="22.8" customHeight="1">
      <c r="A405" s="12"/>
      <c r="B405" s="186"/>
      <c r="C405" s="187"/>
      <c r="D405" s="188" t="s">
        <v>72</v>
      </c>
      <c r="E405" s="200" t="s">
        <v>368</v>
      </c>
      <c r="F405" s="200" t="s">
        <v>369</v>
      </c>
      <c r="G405" s="187"/>
      <c r="H405" s="187"/>
      <c r="I405" s="190"/>
      <c r="J405" s="201">
        <f>BK405</f>
        <v>0</v>
      </c>
      <c r="K405" s="187"/>
      <c r="L405" s="192"/>
      <c r="M405" s="193"/>
      <c r="N405" s="194"/>
      <c r="O405" s="194"/>
      <c r="P405" s="195">
        <f>SUM(P406:P478)</f>
        <v>0</v>
      </c>
      <c r="Q405" s="194"/>
      <c r="R405" s="195">
        <f>SUM(R406:R478)</f>
        <v>0</v>
      </c>
      <c r="S405" s="194"/>
      <c r="T405" s="196">
        <f>SUM(T406:T478)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97" t="s">
        <v>81</v>
      </c>
      <c r="AT405" s="198" t="s">
        <v>72</v>
      </c>
      <c r="AU405" s="198" t="s">
        <v>81</v>
      </c>
      <c r="AY405" s="197" t="s">
        <v>119</v>
      </c>
      <c r="BK405" s="199">
        <f>SUM(BK406:BK478)</f>
        <v>0</v>
      </c>
    </row>
    <row r="406" s="2" customFormat="1" ht="24.15" customHeight="1">
      <c r="A406" s="40"/>
      <c r="B406" s="41"/>
      <c r="C406" s="202" t="s">
        <v>370</v>
      </c>
      <c r="D406" s="202" t="s">
        <v>121</v>
      </c>
      <c r="E406" s="203" t="s">
        <v>371</v>
      </c>
      <c r="F406" s="204" t="s">
        <v>372</v>
      </c>
      <c r="G406" s="205" t="s">
        <v>230</v>
      </c>
      <c r="H406" s="206">
        <v>707.78399999999999</v>
      </c>
      <c r="I406" s="207"/>
      <c r="J406" s="208">
        <f>ROUND(I406*H406,2)</f>
        <v>0</v>
      </c>
      <c r="K406" s="204" t="s">
        <v>125</v>
      </c>
      <c r="L406" s="46"/>
      <c r="M406" s="209" t="s">
        <v>19</v>
      </c>
      <c r="N406" s="210" t="s">
        <v>44</v>
      </c>
      <c r="O406" s="86"/>
      <c r="P406" s="211">
        <f>O406*H406</f>
        <v>0</v>
      </c>
      <c r="Q406" s="211">
        <v>0</v>
      </c>
      <c r="R406" s="211">
        <f>Q406*H406</f>
        <v>0</v>
      </c>
      <c r="S406" s="211">
        <v>0</v>
      </c>
      <c r="T406" s="212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3" t="s">
        <v>126</v>
      </c>
      <c r="AT406" s="213" t="s">
        <v>121</v>
      </c>
      <c r="AU406" s="213" t="s">
        <v>83</v>
      </c>
      <c r="AY406" s="19" t="s">
        <v>119</v>
      </c>
      <c r="BE406" s="214">
        <f>IF(N406="základní",J406,0)</f>
        <v>0</v>
      </c>
      <c r="BF406" s="214">
        <f>IF(N406="snížená",J406,0)</f>
        <v>0</v>
      </c>
      <c r="BG406" s="214">
        <f>IF(N406="zákl. přenesená",J406,0)</f>
        <v>0</v>
      </c>
      <c r="BH406" s="214">
        <f>IF(N406="sníž. přenesená",J406,0)</f>
        <v>0</v>
      </c>
      <c r="BI406" s="214">
        <f>IF(N406="nulová",J406,0)</f>
        <v>0</v>
      </c>
      <c r="BJ406" s="19" t="s">
        <v>81</v>
      </c>
      <c r="BK406" s="214">
        <f>ROUND(I406*H406,2)</f>
        <v>0</v>
      </c>
      <c r="BL406" s="19" t="s">
        <v>126</v>
      </c>
      <c r="BM406" s="213" t="s">
        <v>373</v>
      </c>
    </row>
    <row r="407" s="2" customFormat="1">
      <c r="A407" s="40"/>
      <c r="B407" s="41"/>
      <c r="C407" s="42"/>
      <c r="D407" s="215" t="s">
        <v>128</v>
      </c>
      <c r="E407" s="42"/>
      <c r="F407" s="216" t="s">
        <v>374</v>
      </c>
      <c r="G407" s="42"/>
      <c r="H407" s="42"/>
      <c r="I407" s="217"/>
      <c r="J407" s="42"/>
      <c r="K407" s="42"/>
      <c r="L407" s="46"/>
      <c r="M407" s="218"/>
      <c r="N407" s="219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128</v>
      </c>
      <c r="AU407" s="19" t="s">
        <v>83</v>
      </c>
    </row>
    <row r="408" s="2" customFormat="1" ht="21.75" customHeight="1">
      <c r="A408" s="40"/>
      <c r="B408" s="41"/>
      <c r="C408" s="202" t="s">
        <v>375</v>
      </c>
      <c r="D408" s="202" t="s">
        <v>121</v>
      </c>
      <c r="E408" s="203" t="s">
        <v>376</v>
      </c>
      <c r="F408" s="204" t="s">
        <v>377</v>
      </c>
      <c r="G408" s="205" t="s">
        <v>230</v>
      </c>
      <c r="H408" s="206">
        <v>707.78399999999999</v>
      </c>
      <c r="I408" s="207"/>
      <c r="J408" s="208">
        <f>ROUND(I408*H408,2)</f>
        <v>0</v>
      </c>
      <c r="K408" s="204" t="s">
        <v>125</v>
      </c>
      <c r="L408" s="46"/>
      <c r="M408" s="209" t="s">
        <v>19</v>
      </c>
      <c r="N408" s="210" t="s">
        <v>44</v>
      </c>
      <c r="O408" s="86"/>
      <c r="P408" s="211">
        <f>O408*H408</f>
        <v>0</v>
      </c>
      <c r="Q408" s="211">
        <v>0</v>
      </c>
      <c r="R408" s="211">
        <f>Q408*H408</f>
        <v>0</v>
      </c>
      <c r="S408" s="211">
        <v>0</v>
      </c>
      <c r="T408" s="212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13" t="s">
        <v>126</v>
      </c>
      <c r="AT408" s="213" t="s">
        <v>121</v>
      </c>
      <c r="AU408" s="213" t="s">
        <v>83</v>
      </c>
      <c r="AY408" s="19" t="s">
        <v>119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19" t="s">
        <v>81</v>
      </c>
      <c r="BK408" s="214">
        <f>ROUND(I408*H408,2)</f>
        <v>0</v>
      </c>
      <c r="BL408" s="19" t="s">
        <v>126</v>
      </c>
      <c r="BM408" s="213" t="s">
        <v>378</v>
      </c>
    </row>
    <row r="409" s="2" customFormat="1">
      <c r="A409" s="40"/>
      <c r="B409" s="41"/>
      <c r="C409" s="42"/>
      <c r="D409" s="215" t="s">
        <v>128</v>
      </c>
      <c r="E409" s="42"/>
      <c r="F409" s="216" t="s">
        <v>379</v>
      </c>
      <c r="G409" s="42"/>
      <c r="H409" s="42"/>
      <c r="I409" s="217"/>
      <c r="J409" s="42"/>
      <c r="K409" s="42"/>
      <c r="L409" s="46"/>
      <c r="M409" s="218"/>
      <c r="N409" s="219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128</v>
      </c>
      <c r="AU409" s="19" t="s">
        <v>83</v>
      </c>
    </row>
    <row r="410" s="2" customFormat="1" ht="24.15" customHeight="1">
      <c r="A410" s="40"/>
      <c r="B410" s="41"/>
      <c r="C410" s="202" t="s">
        <v>380</v>
      </c>
      <c r="D410" s="202" t="s">
        <v>121</v>
      </c>
      <c r="E410" s="203" t="s">
        <v>381</v>
      </c>
      <c r="F410" s="204" t="s">
        <v>382</v>
      </c>
      <c r="G410" s="205" t="s">
        <v>230</v>
      </c>
      <c r="H410" s="206">
        <v>6370.0559999999996</v>
      </c>
      <c r="I410" s="207"/>
      <c r="J410" s="208">
        <f>ROUND(I410*H410,2)</f>
        <v>0</v>
      </c>
      <c r="K410" s="204" t="s">
        <v>125</v>
      </c>
      <c r="L410" s="46"/>
      <c r="M410" s="209" t="s">
        <v>19</v>
      </c>
      <c r="N410" s="210" t="s">
        <v>44</v>
      </c>
      <c r="O410" s="86"/>
      <c r="P410" s="211">
        <f>O410*H410</f>
        <v>0</v>
      </c>
      <c r="Q410" s="211">
        <v>0</v>
      </c>
      <c r="R410" s="211">
        <f>Q410*H410</f>
        <v>0</v>
      </c>
      <c r="S410" s="211">
        <v>0</v>
      </c>
      <c r="T410" s="212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3" t="s">
        <v>126</v>
      </c>
      <c r="AT410" s="213" t="s">
        <v>121</v>
      </c>
      <c r="AU410" s="213" t="s">
        <v>83</v>
      </c>
      <c r="AY410" s="19" t="s">
        <v>119</v>
      </c>
      <c r="BE410" s="214">
        <f>IF(N410="základní",J410,0)</f>
        <v>0</v>
      </c>
      <c r="BF410" s="214">
        <f>IF(N410="snížená",J410,0)</f>
        <v>0</v>
      </c>
      <c r="BG410" s="214">
        <f>IF(N410="zákl. přenesená",J410,0)</f>
        <v>0</v>
      </c>
      <c r="BH410" s="214">
        <f>IF(N410="sníž. přenesená",J410,0)</f>
        <v>0</v>
      </c>
      <c r="BI410" s="214">
        <f>IF(N410="nulová",J410,0)</f>
        <v>0</v>
      </c>
      <c r="BJ410" s="19" t="s">
        <v>81</v>
      </c>
      <c r="BK410" s="214">
        <f>ROUND(I410*H410,2)</f>
        <v>0</v>
      </c>
      <c r="BL410" s="19" t="s">
        <v>126</v>
      </c>
      <c r="BM410" s="213" t="s">
        <v>383</v>
      </c>
    </row>
    <row r="411" s="2" customFormat="1">
      <c r="A411" s="40"/>
      <c r="B411" s="41"/>
      <c r="C411" s="42"/>
      <c r="D411" s="215" t="s">
        <v>128</v>
      </c>
      <c r="E411" s="42"/>
      <c r="F411" s="216" t="s">
        <v>384</v>
      </c>
      <c r="G411" s="42"/>
      <c r="H411" s="42"/>
      <c r="I411" s="217"/>
      <c r="J411" s="42"/>
      <c r="K411" s="42"/>
      <c r="L411" s="46"/>
      <c r="M411" s="218"/>
      <c r="N411" s="219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128</v>
      </c>
      <c r="AU411" s="19" t="s">
        <v>83</v>
      </c>
    </row>
    <row r="412" s="14" customFormat="1">
      <c r="A412" s="14"/>
      <c r="B412" s="231"/>
      <c r="C412" s="232"/>
      <c r="D412" s="222" t="s">
        <v>130</v>
      </c>
      <c r="E412" s="233" t="s">
        <v>19</v>
      </c>
      <c r="F412" s="234" t="s">
        <v>385</v>
      </c>
      <c r="G412" s="232"/>
      <c r="H412" s="235">
        <v>6370.0559999999996</v>
      </c>
      <c r="I412" s="236"/>
      <c r="J412" s="232"/>
      <c r="K412" s="232"/>
      <c r="L412" s="237"/>
      <c r="M412" s="238"/>
      <c r="N412" s="239"/>
      <c r="O412" s="239"/>
      <c r="P412" s="239"/>
      <c r="Q412" s="239"/>
      <c r="R412" s="239"/>
      <c r="S412" s="239"/>
      <c r="T412" s="240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1" t="s">
        <v>130</v>
      </c>
      <c r="AU412" s="241" t="s">
        <v>83</v>
      </c>
      <c r="AV412" s="14" t="s">
        <v>83</v>
      </c>
      <c r="AW412" s="14" t="s">
        <v>35</v>
      </c>
      <c r="AX412" s="14" t="s">
        <v>73</v>
      </c>
      <c r="AY412" s="241" t="s">
        <v>119</v>
      </c>
    </row>
    <row r="413" s="15" customFormat="1">
      <c r="A413" s="15"/>
      <c r="B413" s="242"/>
      <c r="C413" s="243"/>
      <c r="D413" s="222" t="s">
        <v>130</v>
      </c>
      <c r="E413" s="244" t="s">
        <v>19</v>
      </c>
      <c r="F413" s="245" t="s">
        <v>137</v>
      </c>
      <c r="G413" s="243"/>
      <c r="H413" s="246">
        <v>6370.0559999999996</v>
      </c>
      <c r="I413" s="247"/>
      <c r="J413" s="243"/>
      <c r="K413" s="243"/>
      <c r="L413" s="248"/>
      <c r="M413" s="249"/>
      <c r="N413" s="250"/>
      <c r="O413" s="250"/>
      <c r="P413" s="250"/>
      <c r="Q413" s="250"/>
      <c r="R413" s="250"/>
      <c r="S413" s="250"/>
      <c r="T413" s="251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52" t="s">
        <v>130</v>
      </c>
      <c r="AU413" s="252" t="s">
        <v>83</v>
      </c>
      <c r="AV413" s="15" t="s">
        <v>126</v>
      </c>
      <c r="AW413" s="15" t="s">
        <v>35</v>
      </c>
      <c r="AX413" s="15" t="s">
        <v>81</v>
      </c>
      <c r="AY413" s="252" t="s">
        <v>119</v>
      </c>
    </row>
    <row r="414" s="2" customFormat="1" ht="24.15" customHeight="1">
      <c r="A414" s="40"/>
      <c r="B414" s="41"/>
      <c r="C414" s="202" t="s">
        <v>386</v>
      </c>
      <c r="D414" s="202" t="s">
        <v>121</v>
      </c>
      <c r="E414" s="203" t="s">
        <v>387</v>
      </c>
      <c r="F414" s="204" t="s">
        <v>388</v>
      </c>
      <c r="G414" s="205" t="s">
        <v>230</v>
      </c>
      <c r="H414" s="206">
        <v>91.346000000000004</v>
      </c>
      <c r="I414" s="207"/>
      <c r="J414" s="208">
        <f>ROUND(I414*H414,2)</f>
        <v>0</v>
      </c>
      <c r="K414" s="204" t="s">
        <v>125</v>
      </c>
      <c r="L414" s="46"/>
      <c r="M414" s="209" t="s">
        <v>19</v>
      </c>
      <c r="N414" s="210" t="s">
        <v>44</v>
      </c>
      <c r="O414" s="86"/>
      <c r="P414" s="211">
        <f>O414*H414</f>
        <v>0</v>
      </c>
      <c r="Q414" s="211">
        <v>0</v>
      </c>
      <c r="R414" s="211">
        <f>Q414*H414</f>
        <v>0</v>
      </c>
      <c r="S414" s="211">
        <v>0</v>
      </c>
      <c r="T414" s="212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3" t="s">
        <v>126</v>
      </c>
      <c r="AT414" s="213" t="s">
        <v>121</v>
      </c>
      <c r="AU414" s="213" t="s">
        <v>83</v>
      </c>
      <c r="AY414" s="19" t="s">
        <v>119</v>
      </c>
      <c r="BE414" s="214">
        <f>IF(N414="základní",J414,0)</f>
        <v>0</v>
      </c>
      <c r="BF414" s="214">
        <f>IF(N414="snížená",J414,0)</f>
        <v>0</v>
      </c>
      <c r="BG414" s="214">
        <f>IF(N414="zákl. přenesená",J414,0)</f>
        <v>0</v>
      </c>
      <c r="BH414" s="214">
        <f>IF(N414="sníž. přenesená",J414,0)</f>
        <v>0</v>
      </c>
      <c r="BI414" s="214">
        <f>IF(N414="nulová",J414,0)</f>
        <v>0</v>
      </c>
      <c r="BJ414" s="19" t="s">
        <v>81</v>
      </c>
      <c r="BK414" s="214">
        <f>ROUND(I414*H414,2)</f>
        <v>0</v>
      </c>
      <c r="BL414" s="19" t="s">
        <v>126</v>
      </c>
      <c r="BM414" s="213" t="s">
        <v>389</v>
      </c>
    </row>
    <row r="415" s="2" customFormat="1">
      <c r="A415" s="40"/>
      <c r="B415" s="41"/>
      <c r="C415" s="42"/>
      <c r="D415" s="215" t="s">
        <v>128</v>
      </c>
      <c r="E415" s="42"/>
      <c r="F415" s="216" t="s">
        <v>390</v>
      </c>
      <c r="G415" s="42"/>
      <c r="H415" s="42"/>
      <c r="I415" s="217"/>
      <c r="J415" s="42"/>
      <c r="K415" s="42"/>
      <c r="L415" s="46"/>
      <c r="M415" s="218"/>
      <c r="N415" s="219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128</v>
      </c>
      <c r="AU415" s="19" t="s">
        <v>83</v>
      </c>
    </row>
    <row r="416" s="13" customFormat="1">
      <c r="A416" s="13"/>
      <c r="B416" s="220"/>
      <c r="C416" s="221"/>
      <c r="D416" s="222" t="s">
        <v>130</v>
      </c>
      <c r="E416" s="223" t="s">
        <v>19</v>
      </c>
      <c r="F416" s="224" t="s">
        <v>391</v>
      </c>
      <c r="G416" s="221"/>
      <c r="H416" s="223" t="s">
        <v>19</v>
      </c>
      <c r="I416" s="225"/>
      <c r="J416" s="221"/>
      <c r="K416" s="221"/>
      <c r="L416" s="226"/>
      <c r="M416" s="227"/>
      <c r="N416" s="228"/>
      <c r="O416" s="228"/>
      <c r="P416" s="228"/>
      <c r="Q416" s="228"/>
      <c r="R416" s="228"/>
      <c r="S416" s="228"/>
      <c r="T416" s="22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0" t="s">
        <v>130</v>
      </c>
      <c r="AU416" s="230" t="s">
        <v>83</v>
      </c>
      <c r="AV416" s="13" t="s">
        <v>81</v>
      </c>
      <c r="AW416" s="13" t="s">
        <v>35</v>
      </c>
      <c r="AX416" s="13" t="s">
        <v>73</v>
      </c>
      <c r="AY416" s="230" t="s">
        <v>119</v>
      </c>
    </row>
    <row r="417" s="14" customFormat="1">
      <c r="A417" s="14"/>
      <c r="B417" s="231"/>
      <c r="C417" s="232"/>
      <c r="D417" s="222" t="s">
        <v>130</v>
      </c>
      <c r="E417" s="233" t="s">
        <v>19</v>
      </c>
      <c r="F417" s="234" t="s">
        <v>392</v>
      </c>
      <c r="G417" s="232"/>
      <c r="H417" s="235">
        <v>12.890000000000001</v>
      </c>
      <c r="I417" s="236"/>
      <c r="J417" s="232"/>
      <c r="K417" s="232"/>
      <c r="L417" s="237"/>
      <c r="M417" s="238"/>
      <c r="N417" s="239"/>
      <c r="O417" s="239"/>
      <c r="P417" s="239"/>
      <c r="Q417" s="239"/>
      <c r="R417" s="239"/>
      <c r="S417" s="239"/>
      <c r="T417" s="24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1" t="s">
        <v>130</v>
      </c>
      <c r="AU417" s="241" t="s">
        <v>83</v>
      </c>
      <c r="AV417" s="14" t="s">
        <v>83</v>
      </c>
      <c r="AW417" s="14" t="s">
        <v>35</v>
      </c>
      <c r="AX417" s="14" t="s">
        <v>73</v>
      </c>
      <c r="AY417" s="241" t="s">
        <v>119</v>
      </c>
    </row>
    <row r="418" s="13" customFormat="1">
      <c r="A418" s="13"/>
      <c r="B418" s="220"/>
      <c r="C418" s="221"/>
      <c r="D418" s="222" t="s">
        <v>130</v>
      </c>
      <c r="E418" s="223" t="s">
        <v>19</v>
      </c>
      <c r="F418" s="224" t="s">
        <v>393</v>
      </c>
      <c r="G418" s="221"/>
      <c r="H418" s="223" t="s">
        <v>19</v>
      </c>
      <c r="I418" s="225"/>
      <c r="J418" s="221"/>
      <c r="K418" s="221"/>
      <c r="L418" s="226"/>
      <c r="M418" s="227"/>
      <c r="N418" s="228"/>
      <c r="O418" s="228"/>
      <c r="P418" s="228"/>
      <c r="Q418" s="228"/>
      <c r="R418" s="228"/>
      <c r="S418" s="228"/>
      <c r="T418" s="229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0" t="s">
        <v>130</v>
      </c>
      <c r="AU418" s="230" t="s">
        <v>83</v>
      </c>
      <c r="AV418" s="13" t="s">
        <v>81</v>
      </c>
      <c r="AW418" s="13" t="s">
        <v>35</v>
      </c>
      <c r="AX418" s="13" t="s">
        <v>73</v>
      </c>
      <c r="AY418" s="230" t="s">
        <v>119</v>
      </c>
    </row>
    <row r="419" s="14" customFormat="1">
      <c r="A419" s="14"/>
      <c r="B419" s="231"/>
      <c r="C419" s="232"/>
      <c r="D419" s="222" t="s">
        <v>130</v>
      </c>
      <c r="E419" s="233" t="s">
        <v>19</v>
      </c>
      <c r="F419" s="234" t="s">
        <v>394</v>
      </c>
      <c r="G419" s="232"/>
      <c r="H419" s="235">
        <v>38.491</v>
      </c>
      <c r="I419" s="236"/>
      <c r="J419" s="232"/>
      <c r="K419" s="232"/>
      <c r="L419" s="237"/>
      <c r="M419" s="238"/>
      <c r="N419" s="239"/>
      <c r="O419" s="239"/>
      <c r="P419" s="239"/>
      <c r="Q419" s="239"/>
      <c r="R419" s="239"/>
      <c r="S419" s="239"/>
      <c r="T419" s="240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1" t="s">
        <v>130</v>
      </c>
      <c r="AU419" s="241" t="s">
        <v>83</v>
      </c>
      <c r="AV419" s="14" t="s">
        <v>83</v>
      </c>
      <c r="AW419" s="14" t="s">
        <v>35</v>
      </c>
      <c r="AX419" s="14" t="s">
        <v>73</v>
      </c>
      <c r="AY419" s="241" t="s">
        <v>119</v>
      </c>
    </row>
    <row r="420" s="13" customFormat="1">
      <c r="A420" s="13"/>
      <c r="B420" s="220"/>
      <c r="C420" s="221"/>
      <c r="D420" s="222" t="s">
        <v>130</v>
      </c>
      <c r="E420" s="223" t="s">
        <v>19</v>
      </c>
      <c r="F420" s="224" t="s">
        <v>395</v>
      </c>
      <c r="G420" s="221"/>
      <c r="H420" s="223" t="s">
        <v>19</v>
      </c>
      <c r="I420" s="225"/>
      <c r="J420" s="221"/>
      <c r="K420" s="221"/>
      <c r="L420" s="226"/>
      <c r="M420" s="227"/>
      <c r="N420" s="228"/>
      <c r="O420" s="228"/>
      <c r="P420" s="228"/>
      <c r="Q420" s="228"/>
      <c r="R420" s="228"/>
      <c r="S420" s="228"/>
      <c r="T420" s="22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0" t="s">
        <v>130</v>
      </c>
      <c r="AU420" s="230" t="s">
        <v>83</v>
      </c>
      <c r="AV420" s="13" t="s">
        <v>81</v>
      </c>
      <c r="AW420" s="13" t="s">
        <v>35</v>
      </c>
      <c r="AX420" s="13" t="s">
        <v>73</v>
      </c>
      <c r="AY420" s="230" t="s">
        <v>119</v>
      </c>
    </row>
    <row r="421" s="14" customFormat="1">
      <c r="A421" s="14"/>
      <c r="B421" s="231"/>
      <c r="C421" s="232"/>
      <c r="D421" s="222" t="s">
        <v>130</v>
      </c>
      <c r="E421" s="233" t="s">
        <v>19</v>
      </c>
      <c r="F421" s="234" t="s">
        <v>396</v>
      </c>
      <c r="G421" s="232"/>
      <c r="H421" s="235">
        <v>39.965000000000003</v>
      </c>
      <c r="I421" s="236"/>
      <c r="J421" s="232"/>
      <c r="K421" s="232"/>
      <c r="L421" s="237"/>
      <c r="M421" s="238"/>
      <c r="N421" s="239"/>
      <c r="O421" s="239"/>
      <c r="P421" s="239"/>
      <c r="Q421" s="239"/>
      <c r="R421" s="239"/>
      <c r="S421" s="239"/>
      <c r="T421" s="24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1" t="s">
        <v>130</v>
      </c>
      <c r="AU421" s="241" t="s">
        <v>83</v>
      </c>
      <c r="AV421" s="14" t="s">
        <v>83</v>
      </c>
      <c r="AW421" s="14" t="s">
        <v>35</v>
      </c>
      <c r="AX421" s="14" t="s">
        <v>73</v>
      </c>
      <c r="AY421" s="241" t="s">
        <v>119</v>
      </c>
    </row>
    <row r="422" s="15" customFormat="1">
      <c r="A422" s="15"/>
      <c r="B422" s="242"/>
      <c r="C422" s="243"/>
      <c r="D422" s="222" t="s">
        <v>130</v>
      </c>
      <c r="E422" s="244" t="s">
        <v>19</v>
      </c>
      <c r="F422" s="245" t="s">
        <v>137</v>
      </c>
      <c r="G422" s="243"/>
      <c r="H422" s="246">
        <v>91.346000000000004</v>
      </c>
      <c r="I422" s="247"/>
      <c r="J422" s="243"/>
      <c r="K422" s="243"/>
      <c r="L422" s="248"/>
      <c r="M422" s="249"/>
      <c r="N422" s="250"/>
      <c r="O422" s="250"/>
      <c r="P422" s="250"/>
      <c r="Q422" s="250"/>
      <c r="R422" s="250"/>
      <c r="S422" s="250"/>
      <c r="T422" s="251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2" t="s">
        <v>130</v>
      </c>
      <c r="AU422" s="252" t="s">
        <v>83</v>
      </c>
      <c r="AV422" s="15" t="s">
        <v>126</v>
      </c>
      <c r="AW422" s="15" t="s">
        <v>35</v>
      </c>
      <c r="AX422" s="15" t="s">
        <v>81</v>
      </c>
      <c r="AY422" s="252" t="s">
        <v>119</v>
      </c>
    </row>
    <row r="423" s="2" customFormat="1" ht="24.15" customHeight="1">
      <c r="A423" s="40"/>
      <c r="B423" s="41"/>
      <c r="C423" s="202" t="s">
        <v>397</v>
      </c>
      <c r="D423" s="202" t="s">
        <v>121</v>
      </c>
      <c r="E423" s="203" t="s">
        <v>398</v>
      </c>
      <c r="F423" s="204" t="s">
        <v>399</v>
      </c>
      <c r="G423" s="205" t="s">
        <v>230</v>
      </c>
      <c r="H423" s="206">
        <v>32.819000000000003</v>
      </c>
      <c r="I423" s="207"/>
      <c r="J423" s="208">
        <f>ROUND(I423*H423,2)</f>
        <v>0</v>
      </c>
      <c r="K423" s="204" t="s">
        <v>125</v>
      </c>
      <c r="L423" s="46"/>
      <c r="M423" s="209" t="s">
        <v>19</v>
      </c>
      <c r="N423" s="210" t="s">
        <v>44</v>
      </c>
      <c r="O423" s="86"/>
      <c r="P423" s="211">
        <f>O423*H423</f>
        <v>0</v>
      </c>
      <c r="Q423" s="211">
        <v>0</v>
      </c>
      <c r="R423" s="211">
        <f>Q423*H423</f>
        <v>0</v>
      </c>
      <c r="S423" s="211">
        <v>0</v>
      </c>
      <c r="T423" s="212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3" t="s">
        <v>126</v>
      </c>
      <c r="AT423" s="213" t="s">
        <v>121</v>
      </c>
      <c r="AU423" s="213" t="s">
        <v>83</v>
      </c>
      <c r="AY423" s="19" t="s">
        <v>119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19" t="s">
        <v>81</v>
      </c>
      <c r="BK423" s="214">
        <f>ROUND(I423*H423,2)</f>
        <v>0</v>
      </c>
      <c r="BL423" s="19" t="s">
        <v>126</v>
      </c>
      <c r="BM423" s="213" t="s">
        <v>400</v>
      </c>
    </row>
    <row r="424" s="2" customFormat="1">
      <c r="A424" s="40"/>
      <c r="B424" s="41"/>
      <c r="C424" s="42"/>
      <c r="D424" s="215" t="s">
        <v>128</v>
      </c>
      <c r="E424" s="42"/>
      <c r="F424" s="216" t="s">
        <v>401</v>
      </c>
      <c r="G424" s="42"/>
      <c r="H424" s="42"/>
      <c r="I424" s="217"/>
      <c r="J424" s="42"/>
      <c r="K424" s="42"/>
      <c r="L424" s="46"/>
      <c r="M424" s="218"/>
      <c r="N424" s="219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128</v>
      </c>
      <c r="AU424" s="19" t="s">
        <v>83</v>
      </c>
    </row>
    <row r="425" s="13" customFormat="1">
      <c r="A425" s="13"/>
      <c r="B425" s="220"/>
      <c r="C425" s="221"/>
      <c r="D425" s="222" t="s">
        <v>130</v>
      </c>
      <c r="E425" s="223" t="s">
        <v>19</v>
      </c>
      <c r="F425" s="224" t="s">
        <v>402</v>
      </c>
      <c r="G425" s="221"/>
      <c r="H425" s="223" t="s">
        <v>19</v>
      </c>
      <c r="I425" s="225"/>
      <c r="J425" s="221"/>
      <c r="K425" s="221"/>
      <c r="L425" s="226"/>
      <c r="M425" s="227"/>
      <c r="N425" s="228"/>
      <c r="O425" s="228"/>
      <c r="P425" s="228"/>
      <c r="Q425" s="228"/>
      <c r="R425" s="228"/>
      <c r="S425" s="228"/>
      <c r="T425" s="229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0" t="s">
        <v>130</v>
      </c>
      <c r="AU425" s="230" t="s">
        <v>83</v>
      </c>
      <c r="AV425" s="13" t="s">
        <v>81</v>
      </c>
      <c r="AW425" s="13" t="s">
        <v>35</v>
      </c>
      <c r="AX425" s="13" t="s">
        <v>73</v>
      </c>
      <c r="AY425" s="230" t="s">
        <v>119</v>
      </c>
    </row>
    <row r="426" s="14" customFormat="1">
      <c r="A426" s="14"/>
      <c r="B426" s="231"/>
      <c r="C426" s="232"/>
      <c r="D426" s="222" t="s">
        <v>130</v>
      </c>
      <c r="E426" s="233" t="s">
        <v>19</v>
      </c>
      <c r="F426" s="234" t="s">
        <v>403</v>
      </c>
      <c r="G426" s="232"/>
      <c r="H426" s="235">
        <v>32.819000000000003</v>
      </c>
      <c r="I426" s="236"/>
      <c r="J426" s="232"/>
      <c r="K426" s="232"/>
      <c r="L426" s="237"/>
      <c r="M426" s="238"/>
      <c r="N426" s="239"/>
      <c r="O426" s="239"/>
      <c r="P426" s="239"/>
      <c r="Q426" s="239"/>
      <c r="R426" s="239"/>
      <c r="S426" s="239"/>
      <c r="T426" s="240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41" t="s">
        <v>130</v>
      </c>
      <c r="AU426" s="241" t="s">
        <v>83</v>
      </c>
      <c r="AV426" s="14" t="s">
        <v>83</v>
      </c>
      <c r="AW426" s="14" t="s">
        <v>35</v>
      </c>
      <c r="AX426" s="14" t="s">
        <v>73</v>
      </c>
      <c r="AY426" s="241" t="s">
        <v>119</v>
      </c>
    </row>
    <row r="427" s="15" customFormat="1">
      <c r="A427" s="15"/>
      <c r="B427" s="242"/>
      <c r="C427" s="243"/>
      <c r="D427" s="222" t="s">
        <v>130</v>
      </c>
      <c r="E427" s="244" t="s">
        <v>19</v>
      </c>
      <c r="F427" s="245" t="s">
        <v>137</v>
      </c>
      <c r="G427" s="243"/>
      <c r="H427" s="246">
        <v>32.819000000000003</v>
      </c>
      <c r="I427" s="247"/>
      <c r="J427" s="243"/>
      <c r="K427" s="243"/>
      <c r="L427" s="248"/>
      <c r="M427" s="249"/>
      <c r="N427" s="250"/>
      <c r="O427" s="250"/>
      <c r="P427" s="250"/>
      <c r="Q427" s="250"/>
      <c r="R427" s="250"/>
      <c r="S427" s="250"/>
      <c r="T427" s="251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52" t="s">
        <v>130</v>
      </c>
      <c r="AU427" s="252" t="s">
        <v>83</v>
      </c>
      <c r="AV427" s="15" t="s">
        <v>126</v>
      </c>
      <c r="AW427" s="15" t="s">
        <v>35</v>
      </c>
      <c r="AX427" s="15" t="s">
        <v>81</v>
      </c>
      <c r="AY427" s="252" t="s">
        <v>119</v>
      </c>
    </row>
    <row r="428" s="2" customFormat="1" ht="24.15" customHeight="1">
      <c r="A428" s="40"/>
      <c r="B428" s="41"/>
      <c r="C428" s="202" t="s">
        <v>302</v>
      </c>
      <c r="D428" s="202" t="s">
        <v>121</v>
      </c>
      <c r="E428" s="203" t="s">
        <v>404</v>
      </c>
      <c r="F428" s="204" t="s">
        <v>405</v>
      </c>
      <c r="G428" s="205" t="s">
        <v>230</v>
      </c>
      <c r="H428" s="206">
        <v>18.829999999999998</v>
      </c>
      <c r="I428" s="207"/>
      <c r="J428" s="208">
        <f>ROUND(I428*H428,2)</f>
        <v>0</v>
      </c>
      <c r="K428" s="204" t="s">
        <v>125</v>
      </c>
      <c r="L428" s="46"/>
      <c r="M428" s="209" t="s">
        <v>19</v>
      </c>
      <c r="N428" s="210" t="s">
        <v>44</v>
      </c>
      <c r="O428" s="86"/>
      <c r="P428" s="211">
        <f>O428*H428</f>
        <v>0</v>
      </c>
      <c r="Q428" s="211">
        <v>0</v>
      </c>
      <c r="R428" s="211">
        <f>Q428*H428</f>
        <v>0</v>
      </c>
      <c r="S428" s="211">
        <v>0</v>
      </c>
      <c r="T428" s="212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3" t="s">
        <v>126</v>
      </c>
      <c r="AT428" s="213" t="s">
        <v>121</v>
      </c>
      <c r="AU428" s="213" t="s">
        <v>83</v>
      </c>
      <c r="AY428" s="19" t="s">
        <v>119</v>
      </c>
      <c r="BE428" s="214">
        <f>IF(N428="základní",J428,0)</f>
        <v>0</v>
      </c>
      <c r="BF428" s="214">
        <f>IF(N428="snížená",J428,0)</f>
        <v>0</v>
      </c>
      <c r="BG428" s="214">
        <f>IF(N428="zákl. přenesená",J428,0)</f>
        <v>0</v>
      </c>
      <c r="BH428" s="214">
        <f>IF(N428="sníž. přenesená",J428,0)</f>
        <v>0</v>
      </c>
      <c r="BI428" s="214">
        <f>IF(N428="nulová",J428,0)</f>
        <v>0</v>
      </c>
      <c r="BJ428" s="19" t="s">
        <v>81</v>
      </c>
      <c r="BK428" s="214">
        <f>ROUND(I428*H428,2)</f>
        <v>0</v>
      </c>
      <c r="BL428" s="19" t="s">
        <v>126</v>
      </c>
      <c r="BM428" s="213" t="s">
        <v>406</v>
      </c>
    </row>
    <row r="429" s="2" customFormat="1">
      <c r="A429" s="40"/>
      <c r="B429" s="41"/>
      <c r="C429" s="42"/>
      <c r="D429" s="215" t="s">
        <v>128</v>
      </c>
      <c r="E429" s="42"/>
      <c r="F429" s="216" t="s">
        <v>407</v>
      </c>
      <c r="G429" s="42"/>
      <c r="H429" s="42"/>
      <c r="I429" s="217"/>
      <c r="J429" s="42"/>
      <c r="K429" s="42"/>
      <c r="L429" s="46"/>
      <c r="M429" s="218"/>
      <c r="N429" s="219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128</v>
      </c>
      <c r="AU429" s="19" t="s">
        <v>83</v>
      </c>
    </row>
    <row r="430" s="13" customFormat="1">
      <c r="A430" s="13"/>
      <c r="B430" s="220"/>
      <c r="C430" s="221"/>
      <c r="D430" s="222" t="s">
        <v>130</v>
      </c>
      <c r="E430" s="223" t="s">
        <v>19</v>
      </c>
      <c r="F430" s="224" t="s">
        <v>358</v>
      </c>
      <c r="G430" s="221"/>
      <c r="H430" s="223" t="s">
        <v>19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0" t="s">
        <v>130</v>
      </c>
      <c r="AU430" s="230" t="s">
        <v>83</v>
      </c>
      <c r="AV430" s="13" t="s">
        <v>81</v>
      </c>
      <c r="AW430" s="13" t="s">
        <v>35</v>
      </c>
      <c r="AX430" s="13" t="s">
        <v>73</v>
      </c>
      <c r="AY430" s="230" t="s">
        <v>119</v>
      </c>
    </row>
    <row r="431" s="14" customFormat="1">
      <c r="A431" s="14"/>
      <c r="B431" s="231"/>
      <c r="C431" s="232"/>
      <c r="D431" s="222" t="s">
        <v>130</v>
      </c>
      <c r="E431" s="233" t="s">
        <v>19</v>
      </c>
      <c r="F431" s="234" t="s">
        <v>408</v>
      </c>
      <c r="G431" s="232"/>
      <c r="H431" s="235">
        <v>18.829999999999998</v>
      </c>
      <c r="I431" s="236"/>
      <c r="J431" s="232"/>
      <c r="K431" s="232"/>
      <c r="L431" s="237"/>
      <c r="M431" s="238"/>
      <c r="N431" s="239"/>
      <c r="O431" s="239"/>
      <c r="P431" s="239"/>
      <c r="Q431" s="239"/>
      <c r="R431" s="239"/>
      <c r="S431" s="239"/>
      <c r="T431" s="240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1" t="s">
        <v>130</v>
      </c>
      <c r="AU431" s="241" t="s">
        <v>83</v>
      </c>
      <c r="AV431" s="14" t="s">
        <v>83</v>
      </c>
      <c r="AW431" s="14" t="s">
        <v>35</v>
      </c>
      <c r="AX431" s="14" t="s">
        <v>73</v>
      </c>
      <c r="AY431" s="241" t="s">
        <v>119</v>
      </c>
    </row>
    <row r="432" s="15" customFormat="1">
      <c r="A432" s="15"/>
      <c r="B432" s="242"/>
      <c r="C432" s="243"/>
      <c r="D432" s="222" t="s">
        <v>130</v>
      </c>
      <c r="E432" s="244" t="s">
        <v>19</v>
      </c>
      <c r="F432" s="245" t="s">
        <v>137</v>
      </c>
      <c r="G432" s="243"/>
      <c r="H432" s="246">
        <v>18.829999999999998</v>
      </c>
      <c r="I432" s="247"/>
      <c r="J432" s="243"/>
      <c r="K432" s="243"/>
      <c r="L432" s="248"/>
      <c r="M432" s="249"/>
      <c r="N432" s="250"/>
      <c r="O432" s="250"/>
      <c r="P432" s="250"/>
      <c r="Q432" s="250"/>
      <c r="R432" s="250"/>
      <c r="S432" s="250"/>
      <c r="T432" s="251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52" t="s">
        <v>130</v>
      </c>
      <c r="AU432" s="252" t="s">
        <v>83</v>
      </c>
      <c r="AV432" s="15" t="s">
        <v>126</v>
      </c>
      <c r="AW432" s="15" t="s">
        <v>35</v>
      </c>
      <c r="AX432" s="15" t="s">
        <v>81</v>
      </c>
      <c r="AY432" s="252" t="s">
        <v>119</v>
      </c>
    </row>
    <row r="433" s="2" customFormat="1" ht="24.15" customHeight="1">
      <c r="A433" s="40"/>
      <c r="B433" s="41"/>
      <c r="C433" s="202" t="s">
        <v>409</v>
      </c>
      <c r="D433" s="202" t="s">
        <v>121</v>
      </c>
      <c r="E433" s="203" t="s">
        <v>410</v>
      </c>
      <c r="F433" s="204" t="s">
        <v>411</v>
      </c>
      <c r="G433" s="205" t="s">
        <v>230</v>
      </c>
      <c r="H433" s="206">
        <v>53.427999999999997</v>
      </c>
      <c r="I433" s="207"/>
      <c r="J433" s="208">
        <f>ROUND(I433*H433,2)</f>
        <v>0</v>
      </c>
      <c r="K433" s="204" t="s">
        <v>125</v>
      </c>
      <c r="L433" s="46"/>
      <c r="M433" s="209" t="s">
        <v>19</v>
      </c>
      <c r="N433" s="210" t="s">
        <v>44</v>
      </c>
      <c r="O433" s="86"/>
      <c r="P433" s="211">
        <f>O433*H433</f>
        <v>0</v>
      </c>
      <c r="Q433" s="211">
        <v>0</v>
      </c>
      <c r="R433" s="211">
        <f>Q433*H433</f>
        <v>0</v>
      </c>
      <c r="S433" s="211">
        <v>0</v>
      </c>
      <c r="T433" s="212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3" t="s">
        <v>126</v>
      </c>
      <c r="AT433" s="213" t="s">
        <v>121</v>
      </c>
      <c r="AU433" s="213" t="s">
        <v>83</v>
      </c>
      <c r="AY433" s="19" t="s">
        <v>119</v>
      </c>
      <c r="BE433" s="214">
        <f>IF(N433="základní",J433,0)</f>
        <v>0</v>
      </c>
      <c r="BF433" s="214">
        <f>IF(N433="snížená",J433,0)</f>
        <v>0</v>
      </c>
      <c r="BG433" s="214">
        <f>IF(N433="zákl. přenesená",J433,0)</f>
        <v>0</v>
      </c>
      <c r="BH433" s="214">
        <f>IF(N433="sníž. přenesená",J433,0)</f>
        <v>0</v>
      </c>
      <c r="BI433" s="214">
        <f>IF(N433="nulová",J433,0)</f>
        <v>0</v>
      </c>
      <c r="BJ433" s="19" t="s">
        <v>81</v>
      </c>
      <c r="BK433" s="214">
        <f>ROUND(I433*H433,2)</f>
        <v>0</v>
      </c>
      <c r="BL433" s="19" t="s">
        <v>126</v>
      </c>
      <c r="BM433" s="213" t="s">
        <v>412</v>
      </c>
    </row>
    <row r="434" s="2" customFormat="1">
      <c r="A434" s="40"/>
      <c r="B434" s="41"/>
      <c r="C434" s="42"/>
      <c r="D434" s="215" t="s">
        <v>128</v>
      </c>
      <c r="E434" s="42"/>
      <c r="F434" s="216" t="s">
        <v>413</v>
      </c>
      <c r="G434" s="42"/>
      <c r="H434" s="42"/>
      <c r="I434" s="217"/>
      <c r="J434" s="42"/>
      <c r="K434" s="42"/>
      <c r="L434" s="46"/>
      <c r="M434" s="218"/>
      <c r="N434" s="219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128</v>
      </c>
      <c r="AU434" s="19" t="s">
        <v>83</v>
      </c>
    </row>
    <row r="435" s="13" customFormat="1">
      <c r="A435" s="13"/>
      <c r="B435" s="220"/>
      <c r="C435" s="221"/>
      <c r="D435" s="222" t="s">
        <v>130</v>
      </c>
      <c r="E435" s="223" t="s">
        <v>19</v>
      </c>
      <c r="F435" s="224" t="s">
        <v>414</v>
      </c>
      <c r="G435" s="221"/>
      <c r="H435" s="223" t="s">
        <v>19</v>
      </c>
      <c r="I435" s="225"/>
      <c r="J435" s="221"/>
      <c r="K435" s="221"/>
      <c r="L435" s="226"/>
      <c r="M435" s="227"/>
      <c r="N435" s="228"/>
      <c r="O435" s="228"/>
      <c r="P435" s="228"/>
      <c r="Q435" s="228"/>
      <c r="R435" s="228"/>
      <c r="S435" s="228"/>
      <c r="T435" s="22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0" t="s">
        <v>130</v>
      </c>
      <c r="AU435" s="230" t="s">
        <v>83</v>
      </c>
      <c r="AV435" s="13" t="s">
        <v>81</v>
      </c>
      <c r="AW435" s="13" t="s">
        <v>35</v>
      </c>
      <c r="AX435" s="13" t="s">
        <v>73</v>
      </c>
      <c r="AY435" s="230" t="s">
        <v>119</v>
      </c>
    </row>
    <row r="436" s="14" customFormat="1">
      <c r="A436" s="14"/>
      <c r="B436" s="231"/>
      <c r="C436" s="232"/>
      <c r="D436" s="222" t="s">
        <v>130</v>
      </c>
      <c r="E436" s="233" t="s">
        <v>19</v>
      </c>
      <c r="F436" s="234" t="s">
        <v>415</v>
      </c>
      <c r="G436" s="232"/>
      <c r="H436" s="235">
        <v>53.427999999999997</v>
      </c>
      <c r="I436" s="236"/>
      <c r="J436" s="232"/>
      <c r="K436" s="232"/>
      <c r="L436" s="237"/>
      <c r="M436" s="238"/>
      <c r="N436" s="239"/>
      <c r="O436" s="239"/>
      <c r="P436" s="239"/>
      <c r="Q436" s="239"/>
      <c r="R436" s="239"/>
      <c r="S436" s="239"/>
      <c r="T436" s="240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1" t="s">
        <v>130</v>
      </c>
      <c r="AU436" s="241" t="s">
        <v>83</v>
      </c>
      <c r="AV436" s="14" t="s">
        <v>83</v>
      </c>
      <c r="AW436" s="14" t="s">
        <v>35</v>
      </c>
      <c r="AX436" s="14" t="s">
        <v>73</v>
      </c>
      <c r="AY436" s="241" t="s">
        <v>119</v>
      </c>
    </row>
    <row r="437" s="15" customFormat="1">
      <c r="A437" s="15"/>
      <c r="B437" s="242"/>
      <c r="C437" s="243"/>
      <c r="D437" s="222" t="s">
        <v>130</v>
      </c>
      <c r="E437" s="244" t="s">
        <v>19</v>
      </c>
      <c r="F437" s="245" t="s">
        <v>137</v>
      </c>
      <c r="G437" s="243"/>
      <c r="H437" s="246">
        <v>53.427999999999997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52" t="s">
        <v>130</v>
      </c>
      <c r="AU437" s="252" t="s">
        <v>83</v>
      </c>
      <c r="AV437" s="15" t="s">
        <v>126</v>
      </c>
      <c r="AW437" s="15" t="s">
        <v>35</v>
      </c>
      <c r="AX437" s="15" t="s">
        <v>81</v>
      </c>
      <c r="AY437" s="252" t="s">
        <v>119</v>
      </c>
    </row>
    <row r="438" s="2" customFormat="1" ht="24.15" customHeight="1">
      <c r="A438" s="40"/>
      <c r="B438" s="41"/>
      <c r="C438" s="202" t="s">
        <v>416</v>
      </c>
      <c r="D438" s="202" t="s">
        <v>121</v>
      </c>
      <c r="E438" s="203" t="s">
        <v>417</v>
      </c>
      <c r="F438" s="204" t="s">
        <v>418</v>
      </c>
      <c r="G438" s="205" t="s">
        <v>230</v>
      </c>
      <c r="H438" s="206">
        <v>0.16600000000000001</v>
      </c>
      <c r="I438" s="207"/>
      <c r="J438" s="208">
        <f>ROUND(I438*H438,2)</f>
        <v>0</v>
      </c>
      <c r="K438" s="204" t="s">
        <v>125</v>
      </c>
      <c r="L438" s="46"/>
      <c r="M438" s="209" t="s">
        <v>19</v>
      </c>
      <c r="N438" s="210" t="s">
        <v>44</v>
      </c>
      <c r="O438" s="86"/>
      <c r="P438" s="211">
        <f>O438*H438</f>
        <v>0</v>
      </c>
      <c r="Q438" s="211">
        <v>0</v>
      </c>
      <c r="R438" s="211">
        <f>Q438*H438</f>
        <v>0</v>
      </c>
      <c r="S438" s="211">
        <v>0</v>
      </c>
      <c r="T438" s="212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3" t="s">
        <v>126</v>
      </c>
      <c r="AT438" s="213" t="s">
        <v>121</v>
      </c>
      <c r="AU438" s="213" t="s">
        <v>83</v>
      </c>
      <c r="AY438" s="19" t="s">
        <v>119</v>
      </c>
      <c r="BE438" s="214">
        <f>IF(N438="základní",J438,0)</f>
        <v>0</v>
      </c>
      <c r="BF438" s="214">
        <f>IF(N438="snížená",J438,0)</f>
        <v>0</v>
      </c>
      <c r="BG438" s="214">
        <f>IF(N438="zákl. přenesená",J438,0)</f>
        <v>0</v>
      </c>
      <c r="BH438" s="214">
        <f>IF(N438="sníž. přenesená",J438,0)</f>
        <v>0</v>
      </c>
      <c r="BI438" s="214">
        <f>IF(N438="nulová",J438,0)</f>
        <v>0</v>
      </c>
      <c r="BJ438" s="19" t="s">
        <v>81</v>
      </c>
      <c r="BK438" s="214">
        <f>ROUND(I438*H438,2)</f>
        <v>0</v>
      </c>
      <c r="BL438" s="19" t="s">
        <v>126</v>
      </c>
      <c r="BM438" s="213" t="s">
        <v>419</v>
      </c>
    </row>
    <row r="439" s="2" customFormat="1">
      <c r="A439" s="40"/>
      <c r="B439" s="41"/>
      <c r="C439" s="42"/>
      <c r="D439" s="215" t="s">
        <v>128</v>
      </c>
      <c r="E439" s="42"/>
      <c r="F439" s="216" t="s">
        <v>420</v>
      </c>
      <c r="G439" s="42"/>
      <c r="H439" s="42"/>
      <c r="I439" s="217"/>
      <c r="J439" s="42"/>
      <c r="K439" s="42"/>
      <c r="L439" s="46"/>
      <c r="M439" s="218"/>
      <c r="N439" s="219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128</v>
      </c>
      <c r="AU439" s="19" t="s">
        <v>83</v>
      </c>
    </row>
    <row r="440" s="14" customFormat="1">
      <c r="A440" s="14"/>
      <c r="B440" s="231"/>
      <c r="C440" s="232"/>
      <c r="D440" s="222" t="s">
        <v>130</v>
      </c>
      <c r="E440" s="233" t="s">
        <v>19</v>
      </c>
      <c r="F440" s="234" t="s">
        <v>421</v>
      </c>
      <c r="G440" s="232"/>
      <c r="H440" s="235">
        <v>0.113</v>
      </c>
      <c r="I440" s="236"/>
      <c r="J440" s="232"/>
      <c r="K440" s="232"/>
      <c r="L440" s="237"/>
      <c r="M440" s="238"/>
      <c r="N440" s="239"/>
      <c r="O440" s="239"/>
      <c r="P440" s="239"/>
      <c r="Q440" s="239"/>
      <c r="R440" s="239"/>
      <c r="S440" s="239"/>
      <c r="T440" s="240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1" t="s">
        <v>130</v>
      </c>
      <c r="AU440" s="241" t="s">
        <v>83</v>
      </c>
      <c r="AV440" s="14" t="s">
        <v>83</v>
      </c>
      <c r="AW440" s="14" t="s">
        <v>35</v>
      </c>
      <c r="AX440" s="14" t="s">
        <v>73</v>
      </c>
      <c r="AY440" s="241" t="s">
        <v>119</v>
      </c>
    </row>
    <row r="441" s="14" customFormat="1">
      <c r="A441" s="14"/>
      <c r="B441" s="231"/>
      <c r="C441" s="232"/>
      <c r="D441" s="222" t="s">
        <v>130</v>
      </c>
      <c r="E441" s="233" t="s">
        <v>19</v>
      </c>
      <c r="F441" s="234" t="s">
        <v>422</v>
      </c>
      <c r="G441" s="232"/>
      <c r="H441" s="235">
        <v>0.052999999999999998</v>
      </c>
      <c r="I441" s="236"/>
      <c r="J441" s="232"/>
      <c r="K441" s="232"/>
      <c r="L441" s="237"/>
      <c r="M441" s="238"/>
      <c r="N441" s="239"/>
      <c r="O441" s="239"/>
      <c r="P441" s="239"/>
      <c r="Q441" s="239"/>
      <c r="R441" s="239"/>
      <c r="S441" s="239"/>
      <c r="T441" s="240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1" t="s">
        <v>130</v>
      </c>
      <c r="AU441" s="241" t="s">
        <v>83</v>
      </c>
      <c r="AV441" s="14" t="s">
        <v>83</v>
      </c>
      <c r="AW441" s="14" t="s">
        <v>35</v>
      </c>
      <c r="AX441" s="14" t="s">
        <v>73</v>
      </c>
      <c r="AY441" s="241" t="s">
        <v>119</v>
      </c>
    </row>
    <row r="442" s="15" customFormat="1">
      <c r="A442" s="15"/>
      <c r="B442" s="242"/>
      <c r="C442" s="243"/>
      <c r="D442" s="222" t="s">
        <v>130</v>
      </c>
      <c r="E442" s="244" t="s">
        <v>19</v>
      </c>
      <c r="F442" s="245" t="s">
        <v>137</v>
      </c>
      <c r="G442" s="243"/>
      <c r="H442" s="246">
        <v>0.16600000000000001</v>
      </c>
      <c r="I442" s="247"/>
      <c r="J442" s="243"/>
      <c r="K442" s="243"/>
      <c r="L442" s="248"/>
      <c r="M442" s="249"/>
      <c r="N442" s="250"/>
      <c r="O442" s="250"/>
      <c r="P442" s="250"/>
      <c r="Q442" s="250"/>
      <c r="R442" s="250"/>
      <c r="S442" s="250"/>
      <c r="T442" s="251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52" t="s">
        <v>130</v>
      </c>
      <c r="AU442" s="252" t="s">
        <v>83</v>
      </c>
      <c r="AV442" s="15" t="s">
        <v>126</v>
      </c>
      <c r="AW442" s="15" t="s">
        <v>35</v>
      </c>
      <c r="AX442" s="15" t="s">
        <v>81</v>
      </c>
      <c r="AY442" s="252" t="s">
        <v>119</v>
      </c>
    </row>
    <row r="443" s="2" customFormat="1" ht="24.15" customHeight="1">
      <c r="A443" s="40"/>
      <c r="B443" s="41"/>
      <c r="C443" s="202" t="s">
        <v>423</v>
      </c>
      <c r="D443" s="202" t="s">
        <v>121</v>
      </c>
      <c r="E443" s="203" t="s">
        <v>424</v>
      </c>
      <c r="F443" s="204" t="s">
        <v>425</v>
      </c>
      <c r="G443" s="205" t="s">
        <v>230</v>
      </c>
      <c r="H443" s="206">
        <v>157.71700000000001</v>
      </c>
      <c r="I443" s="207"/>
      <c r="J443" s="208">
        <f>ROUND(I443*H443,2)</f>
        <v>0</v>
      </c>
      <c r="K443" s="204" t="s">
        <v>125</v>
      </c>
      <c r="L443" s="46"/>
      <c r="M443" s="209" t="s">
        <v>19</v>
      </c>
      <c r="N443" s="210" t="s">
        <v>44</v>
      </c>
      <c r="O443" s="86"/>
      <c r="P443" s="211">
        <f>O443*H443</f>
        <v>0</v>
      </c>
      <c r="Q443" s="211">
        <v>0</v>
      </c>
      <c r="R443" s="211">
        <f>Q443*H443</f>
        <v>0</v>
      </c>
      <c r="S443" s="211">
        <v>0</v>
      </c>
      <c r="T443" s="212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3" t="s">
        <v>126</v>
      </c>
      <c r="AT443" s="213" t="s">
        <v>121</v>
      </c>
      <c r="AU443" s="213" t="s">
        <v>83</v>
      </c>
      <c r="AY443" s="19" t="s">
        <v>119</v>
      </c>
      <c r="BE443" s="214">
        <f>IF(N443="základní",J443,0)</f>
        <v>0</v>
      </c>
      <c r="BF443" s="214">
        <f>IF(N443="snížená",J443,0)</f>
        <v>0</v>
      </c>
      <c r="BG443" s="214">
        <f>IF(N443="zákl. přenesená",J443,0)</f>
        <v>0</v>
      </c>
      <c r="BH443" s="214">
        <f>IF(N443="sníž. přenesená",J443,0)</f>
        <v>0</v>
      </c>
      <c r="BI443" s="214">
        <f>IF(N443="nulová",J443,0)</f>
        <v>0</v>
      </c>
      <c r="BJ443" s="19" t="s">
        <v>81</v>
      </c>
      <c r="BK443" s="214">
        <f>ROUND(I443*H443,2)</f>
        <v>0</v>
      </c>
      <c r="BL443" s="19" t="s">
        <v>126</v>
      </c>
      <c r="BM443" s="213" t="s">
        <v>426</v>
      </c>
    </row>
    <row r="444" s="2" customFormat="1">
      <c r="A444" s="40"/>
      <c r="B444" s="41"/>
      <c r="C444" s="42"/>
      <c r="D444" s="215" t="s">
        <v>128</v>
      </c>
      <c r="E444" s="42"/>
      <c r="F444" s="216" t="s">
        <v>427</v>
      </c>
      <c r="G444" s="42"/>
      <c r="H444" s="42"/>
      <c r="I444" s="217"/>
      <c r="J444" s="42"/>
      <c r="K444" s="42"/>
      <c r="L444" s="46"/>
      <c r="M444" s="218"/>
      <c r="N444" s="219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128</v>
      </c>
      <c r="AU444" s="19" t="s">
        <v>83</v>
      </c>
    </row>
    <row r="445" s="13" customFormat="1">
      <c r="A445" s="13"/>
      <c r="B445" s="220"/>
      <c r="C445" s="221"/>
      <c r="D445" s="222" t="s">
        <v>130</v>
      </c>
      <c r="E445" s="223" t="s">
        <v>19</v>
      </c>
      <c r="F445" s="224" t="s">
        <v>428</v>
      </c>
      <c r="G445" s="221"/>
      <c r="H445" s="223" t="s">
        <v>19</v>
      </c>
      <c r="I445" s="225"/>
      <c r="J445" s="221"/>
      <c r="K445" s="221"/>
      <c r="L445" s="226"/>
      <c r="M445" s="227"/>
      <c r="N445" s="228"/>
      <c r="O445" s="228"/>
      <c r="P445" s="228"/>
      <c r="Q445" s="228"/>
      <c r="R445" s="228"/>
      <c r="S445" s="228"/>
      <c r="T445" s="22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0" t="s">
        <v>130</v>
      </c>
      <c r="AU445" s="230" t="s">
        <v>83</v>
      </c>
      <c r="AV445" s="13" t="s">
        <v>81</v>
      </c>
      <c r="AW445" s="13" t="s">
        <v>35</v>
      </c>
      <c r="AX445" s="13" t="s">
        <v>73</v>
      </c>
      <c r="AY445" s="230" t="s">
        <v>119</v>
      </c>
    </row>
    <row r="446" s="14" customFormat="1">
      <c r="A446" s="14"/>
      <c r="B446" s="231"/>
      <c r="C446" s="232"/>
      <c r="D446" s="222" t="s">
        <v>130</v>
      </c>
      <c r="E446" s="233" t="s">
        <v>19</v>
      </c>
      <c r="F446" s="234" t="s">
        <v>429</v>
      </c>
      <c r="G446" s="232"/>
      <c r="H446" s="235">
        <v>157.31999999999999</v>
      </c>
      <c r="I446" s="236"/>
      <c r="J446" s="232"/>
      <c r="K446" s="232"/>
      <c r="L446" s="237"/>
      <c r="M446" s="238"/>
      <c r="N446" s="239"/>
      <c r="O446" s="239"/>
      <c r="P446" s="239"/>
      <c r="Q446" s="239"/>
      <c r="R446" s="239"/>
      <c r="S446" s="239"/>
      <c r="T446" s="24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1" t="s">
        <v>130</v>
      </c>
      <c r="AU446" s="241" t="s">
        <v>83</v>
      </c>
      <c r="AV446" s="14" t="s">
        <v>83</v>
      </c>
      <c r="AW446" s="14" t="s">
        <v>35</v>
      </c>
      <c r="AX446" s="14" t="s">
        <v>73</v>
      </c>
      <c r="AY446" s="241" t="s">
        <v>119</v>
      </c>
    </row>
    <row r="447" s="13" customFormat="1">
      <c r="A447" s="13"/>
      <c r="B447" s="220"/>
      <c r="C447" s="221"/>
      <c r="D447" s="222" t="s">
        <v>130</v>
      </c>
      <c r="E447" s="223" t="s">
        <v>19</v>
      </c>
      <c r="F447" s="224" t="s">
        <v>430</v>
      </c>
      <c r="G447" s="221"/>
      <c r="H447" s="223" t="s">
        <v>19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0" t="s">
        <v>130</v>
      </c>
      <c r="AU447" s="230" t="s">
        <v>83</v>
      </c>
      <c r="AV447" s="13" t="s">
        <v>81</v>
      </c>
      <c r="AW447" s="13" t="s">
        <v>35</v>
      </c>
      <c r="AX447" s="13" t="s">
        <v>73</v>
      </c>
      <c r="AY447" s="230" t="s">
        <v>119</v>
      </c>
    </row>
    <row r="448" s="14" customFormat="1">
      <c r="A448" s="14"/>
      <c r="B448" s="231"/>
      <c r="C448" s="232"/>
      <c r="D448" s="222" t="s">
        <v>130</v>
      </c>
      <c r="E448" s="233" t="s">
        <v>19</v>
      </c>
      <c r="F448" s="234" t="s">
        <v>431</v>
      </c>
      <c r="G448" s="232"/>
      <c r="H448" s="235">
        <v>0.39700000000000002</v>
      </c>
      <c r="I448" s="236"/>
      <c r="J448" s="232"/>
      <c r="K448" s="232"/>
      <c r="L448" s="237"/>
      <c r="M448" s="238"/>
      <c r="N448" s="239"/>
      <c r="O448" s="239"/>
      <c r="P448" s="239"/>
      <c r="Q448" s="239"/>
      <c r="R448" s="239"/>
      <c r="S448" s="239"/>
      <c r="T448" s="24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41" t="s">
        <v>130</v>
      </c>
      <c r="AU448" s="241" t="s">
        <v>83</v>
      </c>
      <c r="AV448" s="14" t="s">
        <v>83</v>
      </c>
      <c r="AW448" s="14" t="s">
        <v>35</v>
      </c>
      <c r="AX448" s="14" t="s">
        <v>73</v>
      </c>
      <c r="AY448" s="241" t="s">
        <v>119</v>
      </c>
    </row>
    <row r="449" s="15" customFormat="1">
      <c r="A449" s="15"/>
      <c r="B449" s="242"/>
      <c r="C449" s="243"/>
      <c r="D449" s="222" t="s">
        <v>130</v>
      </c>
      <c r="E449" s="244" t="s">
        <v>19</v>
      </c>
      <c r="F449" s="245" t="s">
        <v>137</v>
      </c>
      <c r="G449" s="243"/>
      <c r="H449" s="246">
        <v>157.71699999999999</v>
      </c>
      <c r="I449" s="247"/>
      <c r="J449" s="243"/>
      <c r="K449" s="243"/>
      <c r="L449" s="248"/>
      <c r="M449" s="249"/>
      <c r="N449" s="250"/>
      <c r="O449" s="250"/>
      <c r="P449" s="250"/>
      <c r="Q449" s="250"/>
      <c r="R449" s="250"/>
      <c r="S449" s="250"/>
      <c r="T449" s="251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52" t="s">
        <v>130</v>
      </c>
      <c r="AU449" s="252" t="s">
        <v>83</v>
      </c>
      <c r="AV449" s="15" t="s">
        <v>126</v>
      </c>
      <c r="AW449" s="15" t="s">
        <v>35</v>
      </c>
      <c r="AX449" s="15" t="s">
        <v>81</v>
      </c>
      <c r="AY449" s="252" t="s">
        <v>119</v>
      </c>
    </row>
    <row r="450" s="2" customFormat="1" ht="24.15" customHeight="1">
      <c r="A450" s="40"/>
      <c r="B450" s="41"/>
      <c r="C450" s="202" t="s">
        <v>432</v>
      </c>
      <c r="D450" s="202" t="s">
        <v>121</v>
      </c>
      <c r="E450" s="203" t="s">
        <v>433</v>
      </c>
      <c r="F450" s="204" t="s">
        <v>434</v>
      </c>
      <c r="G450" s="205" t="s">
        <v>230</v>
      </c>
      <c r="H450" s="206">
        <v>341.79399999999998</v>
      </c>
      <c r="I450" s="207"/>
      <c r="J450" s="208">
        <f>ROUND(I450*H450,2)</f>
        <v>0</v>
      </c>
      <c r="K450" s="204" t="s">
        <v>125</v>
      </c>
      <c r="L450" s="46"/>
      <c r="M450" s="209" t="s">
        <v>19</v>
      </c>
      <c r="N450" s="210" t="s">
        <v>44</v>
      </c>
      <c r="O450" s="86"/>
      <c r="P450" s="211">
        <f>O450*H450</f>
        <v>0</v>
      </c>
      <c r="Q450" s="211">
        <v>0</v>
      </c>
      <c r="R450" s="211">
        <f>Q450*H450</f>
        <v>0</v>
      </c>
      <c r="S450" s="211">
        <v>0</v>
      </c>
      <c r="T450" s="212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3" t="s">
        <v>126</v>
      </c>
      <c r="AT450" s="213" t="s">
        <v>121</v>
      </c>
      <c r="AU450" s="213" t="s">
        <v>83</v>
      </c>
      <c r="AY450" s="19" t="s">
        <v>119</v>
      </c>
      <c r="BE450" s="214">
        <f>IF(N450="základní",J450,0)</f>
        <v>0</v>
      </c>
      <c r="BF450" s="214">
        <f>IF(N450="snížená",J450,0)</f>
        <v>0</v>
      </c>
      <c r="BG450" s="214">
        <f>IF(N450="zákl. přenesená",J450,0)</f>
        <v>0</v>
      </c>
      <c r="BH450" s="214">
        <f>IF(N450="sníž. přenesená",J450,0)</f>
        <v>0</v>
      </c>
      <c r="BI450" s="214">
        <f>IF(N450="nulová",J450,0)</f>
        <v>0</v>
      </c>
      <c r="BJ450" s="19" t="s">
        <v>81</v>
      </c>
      <c r="BK450" s="214">
        <f>ROUND(I450*H450,2)</f>
        <v>0</v>
      </c>
      <c r="BL450" s="19" t="s">
        <v>126</v>
      </c>
      <c r="BM450" s="213" t="s">
        <v>435</v>
      </c>
    </row>
    <row r="451" s="2" customFormat="1">
      <c r="A451" s="40"/>
      <c r="B451" s="41"/>
      <c r="C451" s="42"/>
      <c r="D451" s="215" t="s">
        <v>128</v>
      </c>
      <c r="E451" s="42"/>
      <c r="F451" s="216" t="s">
        <v>436</v>
      </c>
      <c r="G451" s="42"/>
      <c r="H451" s="42"/>
      <c r="I451" s="217"/>
      <c r="J451" s="42"/>
      <c r="K451" s="42"/>
      <c r="L451" s="46"/>
      <c r="M451" s="218"/>
      <c r="N451" s="219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128</v>
      </c>
      <c r="AU451" s="19" t="s">
        <v>83</v>
      </c>
    </row>
    <row r="452" s="13" customFormat="1">
      <c r="A452" s="13"/>
      <c r="B452" s="220"/>
      <c r="C452" s="221"/>
      <c r="D452" s="222" t="s">
        <v>130</v>
      </c>
      <c r="E452" s="223" t="s">
        <v>19</v>
      </c>
      <c r="F452" s="224" t="s">
        <v>437</v>
      </c>
      <c r="G452" s="221"/>
      <c r="H452" s="223" t="s">
        <v>19</v>
      </c>
      <c r="I452" s="225"/>
      <c r="J452" s="221"/>
      <c r="K452" s="221"/>
      <c r="L452" s="226"/>
      <c r="M452" s="227"/>
      <c r="N452" s="228"/>
      <c r="O452" s="228"/>
      <c r="P452" s="228"/>
      <c r="Q452" s="228"/>
      <c r="R452" s="228"/>
      <c r="S452" s="228"/>
      <c r="T452" s="229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0" t="s">
        <v>130</v>
      </c>
      <c r="AU452" s="230" t="s">
        <v>83</v>
      </c>
      <c r="AV452" s="13" t="s">
        <v>81</v>
      </c>
      <c r="AW452" s="13" t="s">
        <v>35</v>
      </c>
      <c r="AX452" s="13" t="s">
        <v>73</v>
      </c>
      <c r="AY452" s="230" t="s">
        <v>119</v>
      </c>
    </row>
    <row r="453" s="14" customFormat="1">
      <c r="A453" s="14"/>
      <c r="B453" s="231"/>
      <c r="C453" s="232"/>
      <c r="D453" s="222" t="s">
        <v>130</v>
      </c>
      <c r="E453" s="233" t="s">
        <v>19</v>
      </c>
      <c r="F453" s="234" t="s">
        <v>438</v>
      </c>
      <c r="G453" s="232"/>
      <c r="H453" s="235">
        <v>341.79399999999998</v>
      </c>
      <c r="I453" s="236"/>
      <c r="J453" s="232"/>
      <c r="K453" s="232"/>
      <c r="L453" s="237"/>
      <c r="M453" s="238"/>
      <c r="N453" s="239"/>
      <c r="O453" s="239"/>
      <c r="P453" s="239"/>
      <c r="Q453" s="239"/>
      <c r="R453" s="239"/>
      <c r="S453" s="239"/>
      <c r="T453" s="240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1" t="s">
        <v>130</v>
      </c>
      <c r="AU453" s="241" t="s">
        <v>83</v>
      </c>
      <c r="AV453" s="14" t="s">
        <v>83</v>
      </c>
      <c r="AW453" s="14" t="s">
        <v>35</v>
      </c>
      <c r="AX453" s="14" t="s">
        <v>73</v>
      </c>
      <c r="AY453" s="241" t="s">
        <v>119</v>
      </c>
    </row>
    <row r="454" s="15" customFormat="1">
      <c r="A454" s="15"/>
      <c r="B454" s="242"/>
      <c r="C454" s="243"/>
      <c r="D454" s="222" t="s">
        <v>130</v>
      </c>
      <c r="E454" s="244" t="s">
        <v>19</v>
      </c>
      <c r="F454" s="245" t="s">
        <v>137</v>
      </c>
      <c r="G454" s="243"/>
      <c r="H454" s="246">
        <v>341.79399999999998</v>
      </c>
      <c r="I454" s="247"/>
      <c r="J454" s="243"/>
      <c r="K454" s="243"/>
      <c r="L454" s="248"/>
      <c r="M454" s="249"/>
      <c r="N454" s="250"/>
      <c r="O454" s="250"/>
      <c r="P454" s="250"/>
      <c r="Q454" s="250"/>
      <c r="R454" s="250"/>
      <c r="S454" s="250"/>
      <c r="T454" s="251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52" t="s">
        <v>130</v>
      </c>
      <c r="AU454" s="252" t="s">
        <v>83</v>
      </c>
      <c r="AV454" s="15" t="s">
        <v>126</v>
      </c>
      <c r="AW454" s="15" t="s">
        <v>35</v>
      </c>
      <c r="AX454" s="15" t="s">
        <v>81</v>
      </c>
      <c r="AY454" s="252" t="s">
        <v>119</v>
      </c>
    </row>
    <row r="455" s="2" customFormat="1" ht="24.15" customHeight="1">
      <c r="A455" s="40"/>
      <c r="B455" s="41"/>
      <c r="C455" s="202" t="s">
        <v>133</v>
      </c>
      <c r="D455" s="202" t="s">
        <v>121</v>
      </c>
      <c r="E455" s="203" t="s">
        <v>439</v>
      </c>
      <c r="F455" s="204" t="s">
        <v>440</v>
      </c>
      <c r="G455" s="205" t="s">
        <v>230</v>
      </c>
      <c r="H455" s="206">
        <v>0.36499999999999999</v>
      </c>
      <c r="I455" s="207"/>
      <c r="J455" s="208">
        <f>ROUND(I455*H455,2)</f>
        <v>0</v>
      </c>
      <c r="K455" s="204" t="s">
        <v>125</v>
      </c>
      <c r="L455" s="46"/>
      <c r="M455" s="209" t="s">
        <v>19</v>
      </c>
      <c r="N455" s="210" t="s">
        <v>44</v>
      </c>
      <c r="O455" s="86"/>
      <c r="P455" s="211">
        <f>O455*H455</f>
        <v>0</v>
      </c>
      <c r="Q455" s="211">
        <v>0</v>
      </c>
      <c r="R455" s="211">
        <f>Q455*H455</f>
        <v>0</v>
      </c>
      <c r="S455" s="211">
        <v>0</v>
      </c>
      <c r="T455" s="212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3" t="s">
        <v>126</v>
      </c>
      <c r="AT455" s="213" t="s">
        <v>121</v>
      </c>
      <c r="AU455" s="213" t="s">
        <v>83</v>
      </c>
      <c r="AY455" s="19" t="s">
        <v>119</v>
      </c>
      <c r="BE455" s="214">
        <f>IF(N455="základní",J455,0)</f>
        <v>0</v>
      </c>
      <c r="BF455" s="214">
        <f>IF(N455="snížená",J455,0)</f>
        <v>0</v>
      </c>
      <c r="BG455" s="214">
        <f>IF(N455="zákl. přenesená",J455,0)</f>
        <v>0</v>
      </c>
      <c r="BH455" s="214">
        <f>IF(N455="sníž. přenesená",J455,0)</f>
        <v>0</v>
      </c>
      <c r="BI455" s="214">
        <f>IF(N455="nulová",J455,0)</f>
        <v>0</v>
      </c>
      <c r="BJ455" s="19" t="s">
        <v>81</v>
      </c>
      <c r="BK455" s="214">
        <f>ROUND(I455*H455,2)</f>
        <v>0</v>
      </c>
      <c r="BL455" s="19" t="s">
        <v>126</v>
      </c>
      <c r="BM455" s="213" t="s">
        <v>441</v>
      </c>
    </row>
    <row r="456" s="2" customFormat="1">
      <c r="A456" s="40"/>
      <c r="B456" s="41"/>
      <c r="C456" s="42"/>
      <c r="D456" s="215" t="s">
        <v>128</v>
      </c>
      <c r="E456" s="42"/>
      <c r="F456" s="216" t="s">
        <v>442</v>
      </c>
      <c r="G456" s="42"/>
      <c r="H456" s="42"/>
      <c r="I456" s="217"/>
      <c r="J456" s="42"/>
      <c r="K456" s="42"/>
      <c r="L456" s="46"/>
      <c r="M456" s="218"/>
      <c r="N456" s="219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128</v>
      </c>
      <c r="AU456" s="19" t="s">
        <v>83</v>
      </c>
    </row>
    <row r="457" s="13" customFormat="1">
      <c r="A457" s="13"/>
      <c r="B457" s="220"/>
      <c r="C457" s="221"/>
      <c r="D457" s="222" t="s">
        <v>130</v>
      </c>
      <c r="E457" s="223" t="s">
        <v>19</v>
      </c>
      <c r="F457" s="224" t="s">
        <v>443</v>
      </c>
      <c r="G457" s="221"/>
      <c r="H457" s="223" t="s">
        <v>19</v>
      </c>
      <c r="I457" s="225"/>
      <c r="J457" s="221"/>
      <c r="K457" s="221"/>
      <c r="L457" s="226"/>
      <c r="M457" s="227"/>
      <c r="N457" s="228"/>
      <c r="O457" s="228"/>
      <c r="P457" s="228"/>
      <c r="Q457" s="228"/>
      <c r="R457" s="228"/>
      <c r="S457" s="228"/>
      <c r="T457" s="229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0" t="s">
        <v>130</v>
      </c>
      <c r="AU457" s="230" t="s">
        <v>83</v>
      </c>
      <c r="AV457" s="13" t="s">
        <v>81</v>
      </c>
      <c r="AW457" s="13" t="s">
        <v>35</v>
      </c>
      <c r="AX457" s="13" t="s">
        <v>73</v>
      </c>
      <c r="AY457" s="230" t="s">
        <v>119</v>
      </c>
    </row>
    <row r="458" s="14" customFormat="1">
      <c r="A458" s="14"/>
      <c r="B458" s="231"/>
      <c r="C458" s="232"/>
      <c r="D458" s="222" t="s">
        <v>130</v>
      </c>
      <c r="E458" s="233" t="s">
        <v>19</v>
      </c>
      <c r="F458" s="234" t="s">
        <v>444</v>
      </c>
      <c r="G458" s="232"/>
      <c r="H458" s="235">
        <v>0.053999999999999999</v>
      </c>
      <c r="I458" s="236"/>
      <c r="J458" s="232"/>
      <c r="K458" s="232"/>
      <c r="L458" s="237"/>
      <c r="M458" s="238"/>
      <c r="N458" s="239"/>
      <c r="O458" s="239"/>
      <c r="P458" s="239"/>
      <c r="Q458" s="239"/>
      <c r="R458" s="239"/>
      <c r="S458" s="239"/>
      <c r="T458" s="24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1" t="s">
        <v>130</v>
      </c>
      <c r="AU458" s="241" t="s">
        <v>83</v>
      </c>
      <c r="AV458" s="14" t="s">
        <v>83</v>
      </c>
      <c r="AW458" s="14" t="s">
        <v>35</v>
      </c>
      <c r="AX458" s="14" t="s">
        <v>73</v>
      </c>
      <c r="AY458" s="241" t="s">
        <v>119</v>
      </c>
    </row>
    <row r="459" s="14" customFormat="1">
      <c r="A459" s="14"/>
      <c r="B459" s="231"/>
      <c r="C459" s="232"/>
      <c r="D459" s="222" t="s">
        <v>130</v>
      </c>
      <c r="E459" s="233" t="s">
        <v>19</v>
      </c>
      <c r="F459" s="234" t="s">
        <v>445</v>
      </c>
      <c r="G459" s="232"/>
      <c r="H459" s="235">
        <v>0.17999999999999999</v>
      </c>
      <c r="I459" s="236"/>
      <c r="J459" s="232"/>
      <c r="K459" s="232"/>
      <c r="L459" s="237"/>
      <c r="M459" s="238"/>
      <c r="N459" s="239"/>
      <c r="O459" s="239"/>
      <c r="P459" s="239"/>
      <c r="Q459" s="239"/>
      <c r="R459" s="239"/>
      <c r="S459" s="239"/>
      <c r="T459" s="240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1" t="s">
        <v>130</v>
      </c>
      <c r="AU459" s="241" t="s">
        <v>83</v>
      </c>
      <c r="AV459" s="14" t="s">
        <v>83</v>
      </c>
      <c r="AW459" s="14" t="s">
        <v>35</v>
      </c>
      <c r="AX459" s="14" t="s">
        <v>73</v>
      </c>
      <c r="AY459" s="241" t="s">
        <v>119</v>
      </c>
    </row>
    <row r="460" s="13" customFormat="1">
      <c r="A460" s="13"/>
      <c r="B460" s="220"/>
      <c r="C460" s="221"/>
      <c r="D460" s="222" t="s">
        <v>130</v>
      </c>
      <c r="E460" s="223" t="s">
        <v>19</v>
      </c>
      <c r="F460" s="224" t="s">
        <v>446</v>
      </c>
      <c r="G460" s="221"/>
      <c r="H460" s="223" t="s">
        <v>19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0" t="s">
        <v>130</v>
      </c>
      <c r="AU460" s="230" t="s">
        <v>83</v>
      </c>
      <c r="AV460" s="13" t="s">
        <v>81</v>
      </c>
      <c r="AW460" s="13" t="s">
        <v>35</v>
      </c>
      <c r="AX460" s="13" t="s">
        <v>73</v>
      </c>
      <c r="AY460" s="230" t="s">
        <v>119</v>
      </c>
    </row>
    <row r="461" s="14" customFormat="1">
      <c r="A461" s="14"/>
      <c r="B461" s="231"/>
      <c r="C461" s="232"/>
      <c r="D461" s="222" t="s">
        <v>130</v>
      </c>
      <c r="E461" s="233" t="s">
        <v>19</v>
      </c>
      <c r="F461" s="234" t="s">
        <v>447</v>
      </c>
      <c r="G461" s="232"/>
      <c r="H461" s="235">
        <v>0.13100000000000001</v>
      </c>
      <c r="I461" s="236"/>
      <c r="J461" s="232"/>
      <c r="K461" s="232"/>
      <c r="L461" s="237"/>
      <c r="M461" s="238"/>
      <c r="N461" s="239"/>
      <c r="O461" s="239"/>
      <c r="P461" s="239"/>
      <c r="Q461" s="239"/>
      <c r="R461" s="239"/>
      <c r="S461" s="239"/>
      <c r="T461" s="240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1" t="s">
        <v>130</v>
      </c>
      <c r="AU461" s="241" t="s">
        <v>83</v>
      </c>
      <c r="AV461" s="14" t="s">
        <v>83</v>
      </c>
      <c r="AW461" s="14" t="s">
        <v>35</v>
      </c>
      <c r="AX461" s="14" t="s">
        <v>73</v>
      </c>
      <c r="AY461" s="241" t="s">
        <v>119</v>
      </c>
    </row>
    <row r="462" s="15" customFormat="1">
      <c r="A462" s="15"/>
      <c r="B462" s="242"/>
      <c r="C462" s="243"/>
      <c r="D462" s="222" t="s">
        <v>130</v>
      </c>
      <c r="E462" s="244" t="s">
        <v>19</v>
      </c>
      <c r="F462" s="245" t="s">
        <v>137</v>
      </c>
      <c r="G462" s="243"/>
      <c r="H462" s="246">
        <v>0.36499999999999999</v>
      </c>
      <c r="I462" s="247"/>
      <c r="J462" s="243"/>
      <c r="K462" s="243"/>
      <c r="L462" s="248"/>
      <c r="M462" s="249"/>
      <c r="N462" s="250"/>
      <c r="O462" s="250"/>
      <c r="P462" s="250"/>
      <c r="Q462" s="250"/>
      <c r="R462" s="250"/>
      <c r="S462" s="250"/>
      <c r="T462" s="251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T462" s="252" t="s">
        <v>130</v>
      </c>
      <c r="AU462" s="252" t="s">
        <v>83</v>
      </c>
      <c r="AV462" s="15" t="s">
        <v>126</v>
      </c>
      <c r="AW462" s="15" t="s">
        <v>35</v>
      </c>
      <c r="AX462" s="15" t="s">
        <v>81</v>
      </c>
      <c r="AY462" s="252" t="s">
        <v>119</v>
      </c>
    </row>
    <row r="463" s="2" customFormat="1" ht="16.5" customHeight="1">
      <c r="A463" s="40"/>
      <c r="B463" s="41"/>
      <c r="C463" s="202" t="s">
        <v>448</v>
      </c>
      <c r="D463" s="202" t="s">
        <v>121</v>
      </c>
      <c r="E463" s="203" t="s">
        <v>449</v>
      </c>
      <c r="F463" s="204" t="s">
        <v>450</v>
      </c>
      <c r="G463" s="205" t="s">
        <v>230</v>
      </c>
      <c r="H463" s="206">
        <v>11.32</v>
      </c>
      <c r="I463" s="207"/>
      <c r="J463" s="208">
        <f>ROUND(I463*H463,2)</f>
        <v>0</v>
      </c>
      <c r="K463" s="204" t="s">
        <v>286</v>
      </c>
      <c r="L463" s="46"/>
      <c r="M463" s="209" t="s">
        <v>19</v>
      </c>
      <c r="N463" s="210" t="s">
        <v>44</v>
      </c>
      <c r="O463" s="86"/>
      <c r="P463" s="211">
        <f>O463*H463</f>
        <v>0</v>
      </c>
      <c r="Q463" s="211">
        <v>0</v>
      </c>
      <c r="R463" s="211">
        <f>Q463*H463</f>
        <v>0</v>
      </c>
      <c r="S463" s="211">
        <v>0</v>
      </c>
      <c r="T463" s="212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3" t="s">
        <v>126</v>
      </c>
      <c r="AT463" s="213" t="s">
        <v>121</v>
      </c>
      <c r="AU463" s="213" t="s">
        <v>83</v>
      </c>
      <c r="AY463" s="19" t="s">
        <v>119</v>
      </c>
      <c r="BE463" s="214">
        <f>IF(N463="základní",J463,0)</f>
        <v>0</v>
      </c>
      <c r="BF463" s="214">
        <f>IF(N463="snížená",J463,0)</f>
        <v>0</v>
      </c>
      <c r="BG463" s="214">
        <f>IF(N463="zákl. přenesená",J463,0)</f>
        <v>0</v>
      </c>
      <c r="BH463" s="214">
        <f>IF(N463="sníž. přenesená",J463,0)</f>
        <v>0</v>
      </c>
      <c r="BI463" s="214">
        <f>IF(N463="nulová",J463,0)</f>
        <v>0</v>
      </c>
      <c r="BJ463" s="19" t="s">
        <v>81</v>
      </c>
      <c r="BK463" s="214">
        <f>ROUND(I463*H463,2)</f>
        <v>0</v>
      </c>
      <c r="BL463" s="19" t="s">
        <v>126</v>
      </c>
      <c r="BM463" s="213" t="s">
        <v>451</v>
      </c>
    </row>
    <row r="464" s="13" customFormat="1">
      <c r="A464" s="13"/>
      <c r="B464" s="220"/>
      <c r="C464" s="221"/>
      <c r="D464" s="222" t="s">
        <v>130</v>
      </c>
      <c r="E464" s="223" t="s">
        <v>19</v>
      </c>
      <c r="F464" s="224" t="s">
        <v>452</v>
      </c>
      <c r="G464" s="221"/>
      <c r="H464" s="223" t="s">
        <v>19</v>
      </c>
      <c r="I464" s="225"/>
      <c r="J464" s="221"/>
      <c r="K464" s="221"/>
      <c r="L464" s="226"/>
      <c r="M464" s="227"/>
      <c r="N464" s="228"/>
      <c r="O464" s="228"/>
      <c r="P464" s="228"/>
      <c r="Q464" s="228"/>
      <c r="R464" s="228"/>
      <c r="S464" s="228"/>
      <c r="T464" s="229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0" t="s">
        <v>130</v>
      </c>
      <c r="AU464" s="230" t="s">
        <v>83</v>
      </c>
      <c r="AV464" s="13" t="s">
        <v>81</v>
      </c>
      <c r="AW464" s="13" t="s">
        <v>35</v>
      </c>
      <c r="AX464" s="13" t="s">
        <v>73</v>
      </c>
      <c r="AY464" s="230" t="s">
        <v>119</v>
      </c>
    </row>
    <row r="465" s="14" customFormat="1">
      <c r="A465" s="14"/>
      <c r="B465" s="231"/>
      <c r="C465" s="232"/>
      <c r="D465" s="222" t="s">
        <v>130</v>
      </c>
      <c r="E465" s="233" t="s">
        <v>19</v>
      </c>
      <c r="F465" s="234" t="s">
        <v>453</v>
      </c>
      <c r="G465" s="232"/>
      <c r="H465" s="235">
        <v>6.9299999999999997</v>
      </c>
      <c r="I465" s="236"/>
      <c r="J465" s="232"/>
      <c r="K465" s="232"/>
      <c r="L465" s="237"/>
      <c r="M465" s="238"/>
      <c r="N465" s="239"/>
      <c r="O465" s="239"/>
      <c r="P465" s="239"/>
      <c r="Q465" s="239"/>
      <c r="R465" s="239"/>
      <c r="S465" s="239"/>
      <c r="T465" s="240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1" t="s">
        <v>130</v>
      </c>
      <c r="AU465" s="241" t="s">
        <v>83</v>
      </c>
      <c r="AV465" s="14" t="s">
        <v>83</v>
      </c>
      <c r="AW465" s="14" t="s">
        <v>35</v>
      </c>
      <c r="AX465" s="14" t="s">
        <v>73</v>
      </c>
      <c r="AY465" s="241" t="s">
        <v>119</v>
      </c>
    </row>
    <row r="466" s="14" customFormat="1">
      <c r="A466" s="14"/>
      <c r="B466" s="231"/>
      <c r="C466" s="232"/>
      <c r="D466" s="222" t="s">
        <v>130</v>
      </c>
      <c r="E466" s="233" t="s">
        <v>19</v>
      </c>
      <c r="F466" s="234" t="s">
        <v>454</v>
      </c>
      <c r="G466" s="232"/>
      <c r="H466" s="235">
        <v>2.3100000000000001</v>
      </c>
      <c r="I466" s="236"/>
      <c r="J466" s="232"/>
      <c r="K466" s="232"/>
      <c r="L466" s="237"/>
      <c r="M466" s="238"/>
      <c r="N466" s="239"/>
      <c r="O466" s="239"/>
      <c r="P466" s="239"/>
      <c r="Q466" s="239"/>
      <c r="R466" s="239"/>
      <c r="S466" s="239"/>
      <c r="T466" s="240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1" t="s">
        <v>130</v>
      </c>
      <c r="AU466" s="241" t="s">
        <v>83</v>
      </c>
      <c r="AV466" s="14" t="s">
        <v>83</v>
      </c>
      <c r="AW466" s="14" t="s">
        <v>35</v>
      </c>
      <c r="AX466" s="14" t="s">
        <v>73</v>
      </c>
      <c r="AY466" s="241" t="s">
        <v>119</v>
      </c>
    </row>
    <row r="467" s="13" customFormat="1">
      <c r="A467" s="13"/>
      <c r="B467" s="220"/>
      <c r="C467" s="221"/>
      <c r="D467" s="222" t="s">
        <v>130</v>
      </c>
      <c r="E467" s="223" t="s">
        <v>19</v>
      </c>
      <c r="F467" s="224" t="s">
        <v>455</v>
      </c>
      <c r="G467" s="221"/>
      <c r="H467" s="223" t="s">
        <v>19</v>
      </c>
      <c r="I467" s="225"/>
      <c r="J467" s="221"/>
      <c r="K467" s="221"/>
      <c r="L467" s="226"/>
      <c r="M467" s="227"/>
      <c r="N467" s="228"/>
      <c r="O467" s="228"/>
      <c r="P467" s="228"/>
      <c r="Q467" s="228"/>
      <c r="R467" s="228"/>
      <c r="S467" s="228"/>
      <c r="T467" s="22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0" t="s">
        <v>130</v>
      </c>
      <c r="AU467" s="230" t="s">
        <v>83</v>
      </c>
      <c r="AV467" s="13" t="s">
        <v>81</v>
      </c>
      <c r="AW467" s="13" t="s">
        <v>35</v>
      </c>
      <c r="AX467" s="13" t="s">
        <v>73</v>
      </c>
      <c r="AY467" s="230" t="s">
        <v>119</v>
      </c>
    </row>
    <row r="468" s="14" customFormat="1">
      <c r="A468" s="14"/>
      <c r="B468" s="231"/>
      <c r="C468" s="232"/>
      <c r="D468" s="222" t="s">
        <v>130</v>
      </c>
      <c r="E468" s="233" t="s">
        <v>19</v>
      </c>
      <c r="F468" s="234" t="s">
        <v>456</v>
      </c>
      <c r="G468" s="232"/>
      <c r="H468" s="235">
        <v>0.378</v>
      </c>
      <c r="I468" s="236"/>
      <c r="J468" s="232"/>
      <c r="K468" s="232"/>
      <c r="L468" s="237"/>
      <c r="M468" s="238"/>
      <c r="N468" s="239"/>
      <c r="O468" s="239"/>
      <c r="P468" s="239"/>
      <c r="Q468" s="239"/>
      <c r="R468" s="239"/>
      <c r="S468" s="239"/>
      <c r="T468" s="24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1" t="s">
        <v>130</v>
      </c>
      <c r="AU468" s="241" t="s">
        <v>83</v>
      </c>
      <c r="AV468" s="14" t="s">
        <v>83</v>
      </c>
      <c r="AW468" s="14" t="s">
        <v>35</v>
      </c>
      <c r="AX468" s="14" t="s">
        <v>73</v>
      </c>
      <c r="AY468" s="241" t="s">
        <v>119</v>
      </c>
    </row>
    <row r="469" s="13" customFormat="1">
      <c r="A469" s="13"/>
      <c r="B469" s="220"/>
      <c r="C469" s="221"/>
      <c r="D469" s="222" t="s">
        <v>130</v>
      </c>
      <c r="E469" s="223" t="s">
        <v>19</v>
      </c>
      <c r="F469" s="224" t="s">
        <v>457</v>
      </c>
      <c r="G469" s="221"/>
      <c r="H469" s="223" t="s">
        <v>19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30" t="s">
        <v>130</v>
      </c>
      <c r="AU469" s="230" t="s">
        <v>83</v>
      </c>
      <c r="AV469" s="13" t="s">
        <v>81</v>
      </c>
      <c r="AW469" s="13" t="s">
        <v>35</v>
      </c>
      <c r="AX469" s="13" t="s">
        <v>73</v>
      </c>
      <c r="AY469" s="230" t="s">
        <v>119</v>
      </c>
    </row>
    <row r="470" s="14" customFormat="1">
      <c r="A470" s="14"/>
      <c r="B470" s="231"/>
      <c r="C470" s="232"/>
      <c r="D470" s="222" t="s">
        <v>130</v>
      </c>
      <c r="E470" s="233" t="s">
        <v>19</v>
      </c>
      <c r="F470" s="234" t="s">
        <v>458</v>
      </c>
      <c r="G470" s="232"/>
      <c r="H470" s="235">
        <v>0.26600000000000001</v>
      </c>
      <c r="I470" s="236"/>
      <c r="J470" s="232"/>
      <c r="K470" s="232"/>
      <c r="L470" s="237"/>
      <c r="M470" s="238"/>
      <c r="N470" s="239"/>
      <c r="O470" s="239"/>
      <c r="P470" s="239"/>
      <c r="Q470" s="239"/>
      <c r="R470" s="239"/>
      <c r="S470" s="239"/>
      <c r="T470" s="240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1" t="s">
        <v>130</v>
      </c>
      <c r="AU470" s="241" t="s">
        <v>83</v>
      </c>
      <c r="AV470" s="14" t="s">
        <v>83</v>
      </c>
      <c r="AW470" s="14" t="s">
        <v>35</v>
      </c>
      <c r="AX470" s="14" t="s">
        <v>73</v>
      </c>
      <c r="AY470" s="241" t="s">
        <v>119</v>
      </c>
    </row>
    <row r="471" s="13" customFormat="1">
      <c r="A471" s="13"/>
      <c r="B471" s="220"/>
      <c r="C471" s="221"/>
      <c r="D471" s="222" t="s">
        <v>130</v>
      </c>
      <c r="E471" s="223" t="s">
        <v>19</v>
      </c>
      <c r="F471" s="224" t="s">
        <v>459</v>
      </c>
      <c r="G471" s="221"/>
      <c r="H471" s="223" t="s">
        <v>19</v>
      </c>
      <c r="I471" s="225"/>
      <c r="J471" s="221"/>
      <c r="K471" s="221"/>
      <c r="L471" s="226"/>
      <c r="M471" s="227"/>
      <c r="N471" s="228"/>
      <c r="O471" s="228"/>
      <c r="P471" s="228"/>
      <c r="Q471" s="228"/>
      <c r="R471" s="228"/>
      <c r="S471" s="228"/>
      <c r="T471" s="229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0" t="s">
        <v>130</v>
      </c>
      <c r="AU471" s="230" t="s">
        <v>83</v>
      </c>
      <c r="AV471" s="13" t="s">
        <v>81</v>
      </c>
      <c r="AW471" s="13" t="s">
        <v>35</v>
      </c>
      <c r="AX471" s="13" t="s">
        <v>73</v>
      </c>
      <c r="AY471" s="230" t="s">
        <v>119</v>
      </c>
    </row>
    <row r="472" s="14" customFormat="1">
      <c r="A472" s="14"/>
      <c r="B472" s="231"/>
      <c r="C472" s="232"/>
      <c r="D472" s="222" t="s">
        <v>130</v>
      </c>
      <c r="E472" s="233" t="s">
        <v>19</v>
      </c>
      <c r="F472" s="234" t="s">
        <v>460</v>
      </c>
      <c r="G472" s="232"/>
      <c r="H472" s="235">
        <v>0.192</v>
      </c>
      <c r="I472" s="236"/>
      <c r="J472" s="232"/>
      <c r="K472" s="232"/>
      <c r="L472" s="237"/>
      <c r="M472" s="238"/>
      <c r="N472" s="239"/>
      <c r="O472" s="239"/>
      <c r="P472" s="239"/>
      <c r="Q472" s="239"/>
      <c r="R472" s="239"/>
      <c r="S472" s="239"/>
      <c r="T472" s="240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1" t="s">
        <v>130</v>
      </c>
      <c r="AU472" s="241" t="s">
        <v>83</v>
      </c>
      <c r="AV472" s="14" t="s">
        <v>83</v>
      </c>
      <c r="AW472" s="14" t="s">
        <v>35</v>
      </c>
      <c r="AX472" s="14" t="s">
        <v>73</v>
      </c>
      <c r="AY472" s="241" t="s">
        <v>119</v>
      </c>
    </row>
    <row r="473" s="14" customFormat="1">
      <c r="A473" s="14"/>
      <c r="B473" s="231"/>
      <c r="C473" s="232"/>
      <c r="D473" s="222" t="s">
        <v>130</v>
      </c>
      <c r="E473" s="233" t="s">
        <v>19</v>
      </c>
      <c r="F473" s="234" t="s">
        <v>461</v>
      </c>
      <c r="G473" s="232"/>
      <c r="H473" s="235">
        <v>0.41999999999999998</v>
      </c>
      <c r="I473" s="236"/>
      <c r="J473" s="232"/>
      <c r="K473" s="232"/>
      <c r="L473" s="237"/>
      <c r="M473" s="238"/>
      <c r="N473" s="239"/>
      <c r="O473" s="239"/>
      <c r="P473" s="239"/>
      <c r="Q473" s="239"/>
      <c r="R473" s="239"/>
      <c r="S473" s="239"/>
      <c r="T473" s="24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1" t="s">
        <v>130</v>
      </c>
      <c r="AU473" s="241" t="s">
        <v>83</v>
      </c>
      <c r="AV473" s="14" t="s">
        <v>83</v>
      </c>
      <c r="AW473" s="14" t="s">
        <v>35</v>
      </c>
      <c r="AX473" s="14" t="s">
        <v>73</v>
      </c>
      <c r="AY473" s="241" t="s">
        <v>119</v>
      </c>
    </row>
    <row r="474" s="13" customFormat="1">
      <c r="A474" s="13"/>
      <c r="B474" s="220"/>
      <c r="C474" s="221"/>
      <c r="D474" s="222" t="s">
        <v>130</v>
      </c>
      <c r="E474" s="223" t="s">
        <v>19</v>
      </c>
      <c r="F474" s="224" t="s">
        <v>462</v>
      </c>
      <c r="G474" s="221"/>
      <c r="H474" s="223" t="s">
        <v>19</v>
      </c>
      <c r="I474" s="225"/>
      <c r="J474" s="221"/>
      <c r="K474" s="221"/>
      <c r="L474" s="226"/>
      <c r="M474" s="227"/>
      <c r="N474" s="228"/>
      <c r="O474" s="228"/>
      <c r="P474" s="228"/>
      <c r="Q474" s="228"/>
      <c r="R474" s="228"/>
      <c r="S474" s="228"/>
      <c r="T474" s="229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0" t="s">
        <v>130</v>
      </c>
      <c r="AU474" s="230" t="s">
        <v>83</v>
      </c>
      <c r="AV474" s="13" t="s">
        <v>81</v>
      </c>
      <c r="AW474" s="13" t="s">
        <v>35</v>
      </c>
      <c r="AX474" s="13" t="s">
        <v>73</v>
      </c>
      <c r="AY474" s="230" t="s">
        <v>119</v>
      </c>
    </row>
    <row r="475" s="14" customFormat="1">
      <c r="A475" s="14"/>
      <c r="B475" s="231"/>
      <c r="C475" s="232"/>
      <c r="D475" s="222" t="s">
        <v>130</v>
      </c>
      <c r="E475" s="233" t="s">
        <v>19</v>
      </c>
      <c r="F475" s="234" t="s">
        <v>463</v>
      </c>
      <c r="G475" s="232"/>
      <c r="H475" s="235">
        <v>0.41499999999999998</v>
      </c>
      <c r="I475" s="236"/>
      <c r="J475" s="232"/>
      <c r="K475" s="232"/>
      <c r="L475" s="237"/>
      <c r="M475" s="238"/>
      <c r="N475" s="239"/>
      <c r="O475" s="239"/>
      <c r="P475" s="239"/>
      <c r="Q475" s="239"/>
      <c r="R475" s="239"/>
      <c r="S475" s="239"/>
      <c r="T475" s="240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1" t="s">
        <v>130</v>
      </c>
      <c r="AU475" s="241" t="s">
        <v>83</v>
      </c>
      <c r="AV475" s="14" t="s">
        <v>83</v>
      </c>
      <c r="AW475" s="14" t="s">
        <v>35</v>
      </c>
      <c r="AX475" s="14" t="s">
        <v>73</v>
      </c>
      <c r="AY475" s="241" t="s">
        <v>119</v>
      </c>
    </row>
    <row r="476" s="13" customFormat="1">
      <c r="A476" s="13"/>
      <c r="B476" s="220"/>
      <c r="C476" s="221"/>
      <c r="D476" s="222" t="s">
        <v>130</v>
      </c>
      <c r="E476" s="223" t="s">
        <v>19</v>
      </c>
      <c r="F476" s="224" t="s">
        <v>464</v>
      </c>
      <c r="G476" s="221"/>
      <c r="H476" s="223" t="s">
        <v>19</v>
      </c>
      <c r="I476" s="225"/>
      <c r="J476" s="221"/>
      <c r="K476" s="221"/>
      <c r="L476" s="226"/>
      <c r="M476" s="227"/>
      <c r="N476" s="228"/>
      <c r="O476" s="228"/>
      <c r="P476" s="228"/>
      <c r="Q476" s="228"/>
      <c r="R476" s="228"/>
      <c r="S476" s="228"/>
      <c r="T476" s="229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0" t="s">
        <v>130</v>
      </c>
      <c r="AU476" s="230" t="s">
        <v>83</v>
      </c>
      <c r="AV476" s="13" t="s">
        <v>81</v>
      </c>
      <c r="AW476" s="13" t="s">
        <v>35</v>
      </c>
      <c r="AX476" s="13" t="s">
        <v>73</v>
      </c>
      <c r="AY476" s="230" t="s">
        <v>119</v>
      </c>
    </row>
    <row r="477" s="14" customFormat="1">
      <c r="A477" s="14"/>
      <c r="B477" s="231"/>
      <c r="C477" s="232"/>
      <c r="D477" s="222" t="s">
        <v>130</v>
      </c>
      <c r="E477" s="233" t="s">
        <v>19</v>
      </c>
      <c r="F477" s="234" t="s">
        <v>465</v>
      </c>
      <c r="G477" s="232"/>
      <c r="H477" s="235">
        <v>0.40899999999999997</v>
      </c>
      <c r="I477" s="236"/>
      <c r="J477" s="232"/>
      <c r="K477" s="232"/>
      <c r="L477" s="237"/>
      <c r="M477" s="238"/>
      <c r="N477" s="239"/>
      <c r="O477" s="239"/>
      <c r="P477" s="239"/>
      <c r="Q477" s="239"/>
      <c r="R477" s="239"/>
      <c r="S477" s="239"/>
      <c r="T477" s="240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1" t="s">
        <v>130</v>
      </c>
      <c r="AU477" s="241" t="s">
        <v>83</v>
      </c>
      <c r="AV477" s="14" t="s">
        <v>83</v>
      </c>
      <c r="AW477" s="14" t="s">
        <v>35</v>
      </c>
      <c r="AX477" s="14" t="s">
        <v>73</v>
      </c>
      <c r="AY477" s="241" t="s">
        <v>119</v>
      </c>
    </row>
    <row r="478" s="15" customFormat="1">
      <c r="A478" s="15"/>
      <c r="B478" s="242"/>
      <c r="C478" s="243"/>
      <c r="D478" s="222" t="s">
        <v>130</v>
      </c>
      <c r="E478" s="244" t="s">
        <v>19</v>
      </c>
      <c r="F478" s="245" t="s">
        <v>137</v>
      </c>
      <c r="G478" s="243"/>
      <c r="H478" s="246">
        <v>11.32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T478" s="252" t="s">
        <v>130</v>
      </c>
      <c r="AU478" s="252" t="s">
        <v>83</v>
      </c>
      <c r="AV478" s="15" t="s">
        <v>126</v>
      </c>
      <c r="AW478" s="15" t="s">
        <v>35</v>
      </c>
      <c r="AX478" s="15" t="s">
        <v>81</v>
      </c>
      <c r="AY478" s="252" t="s">
        <v>119</v>
      </c>
    </row>
    <row r="479" s="12" customFormat="1" ht="22.8" customHeight="1">
      <c r="A479" s="12"/>
      <c r="B479" s="186"/>
      <c r="C479" s="187"/>
      <c r="D479" s="188" t="s">
        <v>72</v>
      </c>
      <c r="E479" s="200" t="s">
        <v>466</v>
      </c>
      <c r="F479" s="200" t="s">
        <v>467</v>
      </c>
      <c r="G479" s="187"/>
      <c r="H479" s="187"/>
      <c r="I479" s="190"/>
      <c r="J479" s="201">
        <f>BK479</f>
        <v>0</v>
      </c>
      <c r="K479" s="187"/>
      <c r="L479" s="192"/>
      <c r="M479" s="193"/>
      <c r="N479" s="194"/>
      <c r="O479" s="194"/>
      <c r="P479" s="195">
        <f>SUM(P480:P481)</f>
        <v>0</v>
      </c>
      <c r="Q479" s="194"/>
      <c r="R479" s="195">
        <f>SUM(R480:R481)</f>
        <v>0</v>
      </c>
      <c r="S479" s="194"/>
      <c r="T479" s="196">
        <f>SUM(T480:T481)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197" t="s">
        <v>81</v>
      </c>
      <c r="AT479" s="198" t="s">
        <v>72</v>
      </c>
      <c r="AU479" s="198" t="s">
        <v>81</v>
      </c>
      <c r="AY479" s="197" t="s">
        <v>119</v>
      </c>
      <c r="BK479" s="199">
        <f>SUM(BK480:BK481)</f>
        <v>0</v>
      </c>
    </row>
    <row r="480" s="2" customFormat="1" ht="33" customHeight="1">
      <c r="A480" s="40"/>
      <c r="B480" s="41"/>
      <c r="C480" s="202" t="s">
        <v>468</v>
      </c>
      <c r="D480" s="202" t="s">
        <v>121</v>
      </c>
      <c r="E480" s="203" t="s">
        <v>469</v>
      </c>
      <c r="F480" s="204" t="s">
        <v>470</v>
      </c>
      <c r="G480" s="205" t="s">
        <v>230</v>
      </c>
      <c r="H480" s="206">
        <v>615.35000000000002</v>
      </c>
      <c r="I480" s="207"/>
      <c r="J480" s="208">
        <f>ROUND(I480*H480,2)</f>
        <v>0</v>
      </c>
      <c r="K480" s="204" t="s">
        <v>125</v>
      </c>
      <c r="L480" s="46"/>
      <c r="M480" s="209" t="s">
        <v>19</v>
      </c>
      <c r="N480" s="210" t="s">
        <v>44</v>
      </c>
      <c r="O480" s="86"/>
      <c r="P480" s="211">
        <f>O480*H480</f>
        <v>0</v>
      </c>
      <c r="Q480" s="211">
        <v>0</v>
      </c>
      <c r="R480" s="211">
        <f>Q480*H480</f>
        <v>0</v>
      </c>
      <c r="S480" s="211">
        <v>0</v>
      </c>
      <c r="T480" s="212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3" t="s">
        <v>126</v>
      </c>
      <c r="AT480" s="213" t="s">
        <v>121</v>
      </c>
      <c r="AU480" s="213" t="s">
        <v>83</v>
      </c>
      <c r="AY480" s="19" t="s">
        <v>119</v>
      </c>
      <c r="BE480" s="214">
        <f>IF(N480="základní",J480,0)</f>
        <v>0</v>
      </c>
      <c r="BF480" s="214">
        <f>IF(N480="snížená",J480,0)</f>
        <v>0</v>
      </c>
      <c r="BG480" s="214">
        <f>IF(N480="zákl. přenesená",J480,0)</f>
        <v>0</v>
      </c>
      <c r="BH480" s="214">
        <f>IF(N480="sníž. přenesená",J480,0)</f>
        <v>0</v>
      </c>
      <c r="BI480" s="214">
        <f>IF(N480="nulová",J480,0)</f>
        <v>0</v>
      </c>
      <c r="BJ480" s="19" t="s">
        <v>81</v>
      </c>
      <c r="BK480" s="214">
        <f>ROUND(I480*H480,2)</f>
        <v>0</v>
      </c>
      <c r="BL480" s="19" t="s">
        <v>126</v>
      </c>
      <c r="BM480" s="213" t="s">
        <v>471</v>
      </c>
    </row>
    <row r="481" s="2" customFormat="1">
      <c r="A481" s="40"/>
      <c r="B481" s="41"/>
      <c r="C481" s="42"/>
      <c r="D481" s="215" t="s">
        <v>128</v>
      </c>
      <c r="E481" s="42"/>
      <c r="F481" s="216" t="s">
        <v>472</v>
      </c>
      <c r="G481" s="42"/>
      <c r="H481" s="42"/>
      <c r="I481" s="217"/>
      <c r="J481" s="42"/>
      <c r="K481" s="42"/>
      <c r="L481" s="46"/>
      <c r="M481" s="218"/>
      <c r="N481" s="219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128</v>
      </c>
      <c r="AU481" s="19" t="s">
        <v>83</v>
      </c>
    </row>
    <row r="482" s="12" customFormat="1" ht="25.92" customHeight="1">
      <c r="A482" s="12"/>
      <c r="B482" s="186"/>
      <c r="C482" s="187"/>
      <c r="D482" s="188" t="s">
        <v>72</v>
      </c>
      <c r="E482" s="189" t="s">
        <v>473</v>
      </c>
      <c r="F482" s="189" t="s">
        <v>474</v>
      </c>
      <c r="G482" s="187"/>
      <c r="H482" s="187"/>
      <c r="I482" s="190"/>
      <c r="J482" s="191">
        <f>BK482</f>
        <v>0</v>
      </c>
      <c r="K482" s="187"/>
      <c r="L482" s="192"/>
      <c r="M482" s="193"/>
      <c r="N482" s="194"/>
      <c r="O482" s="194"/>
      <c r="P482" s="195">
        <f>P483+P489+P517+P528+P534</f>
        <v>0</v>
      </c>
      <c r="Q482" s="194"/>
      <c r="R482" s="195">
        <f>R483+R489+R517+R528+R534</f>
        <v>0</v>
      </c>
      <c r="S482" s="194"/>
      <c r="T482" s="196">
        <f>T483+T489+T517+T528+T534</f>
        <v>1.102868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197" t="s">
        <v>83</v>
      </c>
      <c r="AT482" s="198" t="s">
        <v>72</v>
      </c>
      <c r="AU482" s="198" t="s">
        <v>73</v>
      </c>
      <c r="AY482" s="197" t="s">
        <v>119</v>
      </c>
      <c r="BK482" s="199">
        <f>BK483+BK489+BK517+BK528+BK534</f>
        <v>0</v>
      </c>
    </row>
    <row r="483" s="12" customFormat="1" ht="22.8" customHeight="1">
      <c r="A483" s="12"/>
      <c r="B483" s="186"/>
      <c r="C483" s="187"/>
      <c r="D483" s="188" t="s">
        <v>72</v>
      </c>
      <c r="E483" s="200" t="s">
        <v>475</v>
      </c>
      <c r="F483" s="200" t="s">
        <v>476</v>
      </c>
      <c r="G483" s="187"/>
      <c r="H483" s="187"/>
      <c r="I483" s="190"/>
      <c r="J483" s="201">
        <f>BK483</f>
        <v>0</v>
      </c>
      <c r="K483" s="187"/>
      <c r="L483" s="192"/>
      <c r="M483" s="193"/>
      <c r="N483" s="194"/>
      <c r="O483" s="194"/>
      <c r="P483" s="195">
        <f>SUM(P484:P488)</f>
        <v>0</v>
      </c>
      <c r="Q483" s="194"/>
      <c r="R483" s="195">
        <f>SUM(R484:R488)</f>
        <v>0</v>
      </c>
      <c r="S483" s="194"/>
      <c r="T483" s="196">
        <f>SUM(T484:T488)</f>
        <v>0.39710000000000001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197" t="s">
        <v>83</v>
      </c>
      <c r="AT483" s="198" t="s">
        <v>72</v>
      </c>
      <c r="AU483" s="198" t="s">
        <v>81</v>
      </c>
      <c r="AY483" s="197" t="s">
        <v>119</v>
      </c>
      <c r="BK483" s="199">
        <f>SUM(BK484:BK488)</f>
        <v>0</v>
      </c>
    </row>
    <row r="484" s="2" customFormat="1" ht="21.75" customHeight="1">
      <c r="A484" s="40"/>
      <c r="B484" s="41"/>
      <c r="C484" s="202" t="s">
        <v>477</v>
      </c>
      <c r="D484" s="202" t="s">
        <v>121</v>
      </c>
      <c r="E484" s="203" t="s">
        <v>478</v>
      </c>
      <c r="F484" s="204" t="s">
        <v>479</v>
      </c>
      <c r="G484" s="205" t="s">
        <v>145</v>
      </c>
      <c r="H484" s="206">
        <v>36.100000000000001</v>
      </c>
      <c r="I484" s="207"/>
      <c r="J484" s="208">
        <f>ROUND(I484*H484,2)</f>
        <v>0</v>
      </c>
      <c r="K484" s="204" t="s">
        <v>125</v>
      </c>
      <c r="L484" s="46"/>
      <c r="M484" s="209" t="s">
        <v>19</v>
      </c>
      <c r="N484" s="210" t="s">
        <v>44</v>
      </c>
      <c r="O484" s="86"/>
      <c r="P484" s="211">
        <f>O484*H484</f>
        <v>0</v>
      </c>
      <c r="Q484" s="211">
        <v>0</v>
      </c>
      <c r="R484" s="211">
        <f>Q484*H484</f>
        <v>0</v>
      </c>
      <c r="S484" s="211">
        <v>0.010999999999999999</v>
      </c>
      <c r="T484" s="212">
        <f>S484*H484</f>
        <v>0.39710000000000001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13" t="s">
        <v>266</v>
      </c>
      <c r="AT484" s="213" t="s">
        <v>121</v>
      </c>
      <c r="AU484" s="213" t="s">
        <v>83</v>
      </c>
      <c r="AY484" s="19" t="s">
        <v>119</v>
      </c>
      <c r="BE484" s="214">
        <f>IF(N484="základní",J484,0)</f>
        <v>0</v>
      </c>
      <c r="BF484" s="214">
        <f>IF(N484="snížená",J484,0)</f>
        <v>0</v>
      </c>
      <c r="BG484" s="214">
        <f>IF(N484="zákl. přenesená",J484,0)</f>
        <v>0</v>
      </c>
      <c r="BH484" s="214">
        <f>IF(N484="sníž. přenesená",J484,0)</f>
        <v>0</v>
      </c>
      <c r="BI484" s="214">
        <f>IF(N484="nulová",J484,0)</f>
        <v>0</v>
      </c>
      <c r="BJ484" s="19" t="s">
        <v>81</v>
      </c>
      <c r="BK484" s="214">
        <f>ROUND(I484*H484,2)</f>
        <v>0</v>
      </c>
      <c r="BL484" s="19" t="s">
        <v>266</v>
      </c>
      <c r="BM484" s="213" t="s">
        <v>480</v>
      </c>
    </row>
    <row r="485" s="2" customFormat="1">
      <c r="A485" s="40"/>
      <c r="B485" s="41"/>
      <c r="C485" s="42"/>
      <c r="D485" s="215" t="s">
        <v>128</v>
      </c>
      <c r="E485" s="42"/>
      <c r="F485" s="216" t="s">
        <v>481</v>
      </c>
      <c r="G485" s="42"/>
      <c r="H485" s="42"/>
      <c r="I485" s="217"/>
      <c r="J485" s="42"/>
      <c r="K485" s="42"/>
      <c r="L485" s="46"/>
      <c r="M485" s="218"/>
      <c r="N485" s="219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128</v>
      </c>
      <c r="AU485" s="19" t="s">
        <v>83</v>
      </c>
    </row>
    <row r="486" s="13" customFormat="1">
      <c r="A486" s="13"/>
      <c r="B486" s="220"/>
      <c r="C486" s="221"/>
      <c r="D486" s="222" t="s">
        <v>130</v>
      </c>
      <c r="E486" s="223" t="s">
        <v>19</v>
      </c>
      <c r="F486" s="224" t="s">
        <v>331</v>
      </c>
      <c r="G486" s="221"/>
      <c r="H486" s="223" t="s">
        <v>19</v>
      </c>
      <c r="I486" s="225"/>
      <c r="J486" s="221"/>
      <c r="K486" s="221"/>
      <c r="L486" s="226"/>
      <c r="M486" s="227"/>
      <c r="N486" s="228"/>
      <c r="O486" s="228"/>
      <c r="P486" s="228"/>
      <c r="Q486" s="228"/>
      <c r="R486" s="228"/>
      <c r="S486" s="228"/>
      <c r="T486" s="229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0" t="s">
        <v>130</v>
      </c>
      <c r="AU486" s="230" t="s">
        <v>83</v>
      </c>
      <c r="AV486" s="13" t="s">
        <v>81</v>
      </c>
      <c r="AW486" s="13" t="s">
        <v>35</v>
      </c>
      <c r="AX486" s="13" t="s">
        <v>73</v>
      </c>
      <c r="AY486" s="230" t="s">
        <v>119</v>
      </c>
    </row>
    <row r="487" s="14" customFormat="1">
      <c r="A487" s="14"/>
      <c r="B487" s="231"/>
      <c r="C487" s="232"/>
      <c r="D487" s="222" t="s">
        <v>130</v>
      </c>
      <c r="E487" s="233" t="s">
        <v>19</v>
      </c>
      <c r="F487" s="234" t="s">
        <v>482</v>
      </c>
      <c r="G487" s="232"/>
      <c r="H487" s="235">
        <v>36.100000000000001</v>
      </c>
      <c r="I487" s="236"/>
      <c r="J487" s="232"/>
      <c r="K487" s="232"/>
      <c r="L487" s="237"/>
      <c r="M487" s="238"/>
      <c r="N487" s="239"/>
      <c r="O487" s="239"/>
      <c r="P487" s="239"/>
      <c r="Q487" s="239"/>
      <c r="R487" s="239"/>
      <c r="S487" s="239"/>
      <c r="T487" s="240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1" t="s">
        <v>130</v>
      </c>
      <c r="AU487" s="241" t="s">
        <v>83</v>
      </c>
      <c r="AV487" s="14" t="s">
        <v>83</v>
      </c>
      <c r="AW487" s="14" t="s">
        <v>35</v>
      </c>
      <c r="AX487" s="14" t="s">
        <v>73</v>
      </c>
      <c r="AY487" s="241" t="s">
        <v>119</v>
      </c>
    </row>
    <row r="488" s="15" customFormat="1">
      <c r="A488" s="15"/>
      <c r="B488" s="242"/>
      <c r="C488" s="243"/>
      <c r="D488" s="222" t="s">
        <v>130</v>
      </c>
      <c r="E488" s="244" t="s">
        <v>19</v>
      </c>
      <c r="F488" s="245" t="s">
        <v>137</v>
      </c>
      <c r="G488" s="243"/>
      <c r="H488" s="246">
        <v>36.100000000000001</v>
      </c>
      <c r="I488" s="247"/>
      <c r="J488" s="243"/>
      <c r="K488" s="243"/>
      <c r="L488" s="248"/>
      <c r="M488" s="249"/>
      <c r="N488" s="250"/>
      <c r="O488" s="250"/>
      <c r="P488" s="250"/>
      <c r="Q488" s="250"/>
      <c r="R488" s="250"/>
      <c r="S488" s="250"/>
      <c r="T488" s="251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2" t="s">
        <v>130</v>
      </c>
      <c r="AU488" s="252" t="s">
        <v>83</v>
      </c>
      <c r="AV488" s="15" t="s">
        <v>126</v>
      </c>
      <c r="AW488" s="15" t="s">
        <v>35</v>
      </c>
      <c r="AX488" s="15" t="s">
        <v>81</v>
      </c>
      <c r="AY488" s="252" t="s">
        <v>119</v>
      </c>
    </row>
    <row r="489" s="12" customFormat="1" ht="22.8" customHeight="1">
      <c r="A489" s="12"/>
      <c r="B489" s="186"/>
      <c r="C489" s="187"/>
      <c r="D489" s="188" t="s">
        <v>72</v>
      </c>
      <c r="E489" s="200" t="s">
        <v>483</v>
      </c>
      <c r="F489" s="200" t="s">
        <v>484</v>
      </c>
      <c r="G489" s="187"/>
      <c r="H489" s="187"/>
      <c r="I489" s="190"/>
      <c r="J489" s="201">
        <f>BK489</f>
        <v>0</v>
      </c>
      <c r="K489" s="187"/>
      <c r="L489" s="192"/>
      <c r="M489" s="193"/>
      <c r="N489" s="194"/>
      <c r="O489" s="194"/>
      <c r="P489" s="195">
        <f>SUM(P490:P516)</f>
        <v>0</v>
      </c>
      <c r="Q489" s="194"/>
      <c r="R489" s="195">
        <f>SUM(R490:R516)</f>
        <v>0</v>
      </c>
      <c r="S489" s="194"/>
      <c r="T489" s="196">
        <f>SUM(T490:T516)</f>
        <v>0.11334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197" t="s">
        <v>83</v>
      </c>
      <c r="AT489" s="198" t="s">
        <v>72</v>
      </c>
      <c r="AU489" s="198" t="s">
        <v>81</v>
      </c>
      <c r="AY489" s="197" t="s">
        <v>119</v>
      </c>
      <c r="BK489" s="199">
        <f>SUM(BK490:BK516)</f>
        <v>0</v>
      </c>
    </row>
    <row r="490" s="2" customFormat="1" ht="16.5" customHeight="1">
      <c r="A490" s="40"/>
      <c r="B490" s="41"/>
      <c r="C490" s="202" t="s">
        <v>485</v>
      </c>
      <c r="D490" s="202" t="s">
        <v>121</v>
      </c>
      <c r="E490" s="203" t="s">
        <v>486</v>
      </c>
      <c r="F490" s="204" t="s">
        <v>487</v>
      </c>
      <c r="G490" s="205" t="s">
        <v>488</v>
      </c>
      <c r="H490" s="206">
        <v>3</v>
      </c>
      <c r="I490" s="207"/>
      <c r="J490" s="208">
        <f>ROUND(I490*H490,2)</f>
        <v>0</v>
      </c>
      <c r="K490" s="204" t="s">
        <v>125</v>
      </c>
      <c r="L490" s="46"/>
      <c r="M490" s="209" t="s">
        <v>19</v>
      </c>
      <c r="N490" s="210" t="s">
        <v>44</v>
      </c>
      <c r="O490" s="86"/>
      <c r="P490" s="211">
        <f>O490*H490</f>
        <v>0</v>
      </c>
      <c r="Q490" s="211">
        <v>0</v>
      </c>
      <c r="R490" s="211">
        <f>Q490*H490</f>
        <v>0</v>
      </c>
      <c r="S490" s="211">
        <v>0.01933</v>
      </c>
      <c r="T490" s="212">
        <f>S490*H490</f>
        <v>0.05799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3" t="s">
        <v>266</v>
      </c>
      <c r="AT490" s="213" t="s">
        <v>121</v>
      </c>
      <c r="AU490" s="213" t="s">
        <v>83</v>
      </c>
      <c r="AY490" s="19" t="s">
        <v>119</v>
      </c>
      <c r="BE490" s="214">
        <f>IF(N490="základní",J490,0)</f>
        <v>0</v>
      </c>
      <c r="BF490" s="214">
        <f>IF(N490="snížená",J490,0)</f>
        <v>0</v>
      </c>
      <c r="BG490" s="214">
        <f>IF(N490="zákl. přenesená",J490,0)</f>
        <v>0</v>
      </c>
      <c r="BH490" s="214">
        <f>IF(N490="sníž. přenesená",J490,0)</f>
        <v>0</v>
      </c>
      <c r="BI490" s="214">
        <f>IF(N490="nulová",J490,0)</f>
        <v>0</v>
      </c>
      <c r="BJ490" s="19" t="s">
        <v>81</v>
      </c>
      <c r="BK490" s="214">
        <f>ROUND(I490*H490,2)</f>
        <v>0</v>
      </c>
      <c r="BL490" s="19" t="s">
        <v>266</v>
      </c>
      <c r="BM490" s="213" t="s">
        <v>489</v>
      </c>
    </row>
    <row r="491" s="2" customFormat="1">
      <c r="A491" s="40"/>
      <c r="B491" s="41"/>
      <c r="C491" s="42"/>
      <c r="D491" s="215" t="s">
        <v>128</v>
      </c>
      <c r="E491" s="42"/>
      <c r="F491" s="216" t="s">
        <v>490</v>
      </c>
      <c r="G491" s="42"/>
      <c r="H491" s="42"/>
      <c r="I491" s="217"/>
      <c r="J491" s="42"/>
      <c r="K491" s="42"/>
      <c r="L491" s="46"/>
      <c r="M491" s="218"/>
      <c r="N491" s="219"/>
      <c r="O491" s="86"/>
      <c r="P491" s="86"/>
      <c r="Q491" s="86"/>
      <c r="R491" s="86"/>
      <c r="S491" s="86"/>
      <c r="T491" s="87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128</v>
      </c>
      <c r="AU491" s="19" t="s">
        <v>83</v>
      </c>
    </row>
    <row r="492" s="13" customFormat="1">
      <c r="A492" s="13"/>
      <c r="B492" s="220"/>
      <c r="C492" s="221"/>
      <c r="D492" s="222" t="s">
        <v>130</v>
      </c>
      <c r="E492" s="223" t="s">
        <v>19</v>
      </c>
      <c r="F492" s="224" t="s">
        <v>331</v>
      </c>
      <c r="G492" s="221"/>
      <c r="H492" s="223" t="s">
        <v>19</v>
      </c>
      <c r="I492" s="225"/>
      <c r="J492" s="221"/>
      <c r="K492" s="221"/>
      <c r="L492" s="226"/>
      <c r="M492" s="227"/>
      <c r="N492" s="228"/>
      <c r="O492" s="228"/>
      <c r="P492" s="228"/>
      <c r="Q492" s="228"/>
      <c r="R492" s="228"/>
      <c r="S492" s="228"/>
      <c r="T492" s="229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0" t="s">
        <v>130</v>
      </c>
      <c r="AU492" s="230" t="s">
        <v>83</v>
      </c>
      <c r="AV492" s="13" t="s">
        <v>81</v>
      </c>
      <c r="AW492" s="13" t="s">
        <v>35</v>
      </c>
      <c r="AX492" s="13" t="s">
        <v>73</v>
      </c>
      <c r="AY492" s="230" t="s">
        <v>119</v>
      </c>
    </row>
    <row r="493" s="14" customFormat="1">
      <c r="A493" s="14"/>
      <c r="B493" s="231"/>
      <c r="C493" s="232"/>
      <c r="D493" s="222" t="s">
        <v>130</v>
      </c>
      <c r="E493" s="233" t="s">
        <v>19</v>
      </c>
      <c r="F493" s="234" t="s">
        <v>142</v>
      </c>
      <c r="G493" s="232"/>
      <c r="H493" s="235">
        <v>3</v>
      </c>
      <c r="I493" s="236"/>
      <c r="J493" s="232"/>
      <c r="K493" s="232"/>
      <c r="L493" s="237"/>
      <c r="M493" s="238"/>
      <c r="N493" s="239"/>
      <c r="O493" s="239"/>
      <c r="P493" s="239"/>
      <c r="Q493" s="239"/>
      <c r="R493" s="239"/>
      <c r="S493" s="239"/>
      <c r="T493" s="240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1" t="s">
        <v>130</v>
      </c>
      <c r="AU493" s="241" t="s">
        <v>83</v>
      </c>
      <c r="AV493" s="14" t="s">
        <v>83</v>
      </c>
      <c r="AW493" s="14" t="s">
        <v>35</v>
      </c>
      <c r="AX493" s="14" t="s">
        <v>73</v>
      </c>
      <c r="AY493" s="241" t="s">
        <v>119</v>
      </c>
    </row>
    <row r="494" s="15" customFormat="1">
      <c r="A494" s="15"/>
      <c r="B494" s="242"/>
      <c r="C494" s="243"/>
      <c r="D494" s="222" t="s">
        <v>130</v>
      </c>
      <c r="E494" s="244" t="s">
        <v>19</v>
      </c>
      <c r="F494" s="245" t="s">
        <v>137</v>
      </c>
      <c r="G494" s="243"/>
      <c r="H494" s="246">
        <v>3</v>
      </c>
      <c r="I494" s="247"/>
      <c r="J494" s="243"/>
      <c r="K494" s="243"/>
      <c r="L494" s="248"/>
      <c r="M494" s="249"/>
      <c r="N494" s="250"/>
      <c r="O494" s="250"/>
      <c r="P494" s="250"/>
      <c r="Q494" s="250"/>
      <c r="R494" s="250"/>
      <c r="S494" s="250"/>
      <c r="T494" s="251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2" t="s">
        <v>130</v>
      </c>
      <c r="AU494" s="252" t="s">
        <v>83</v>
      </c>
      <c r="AV494" s="15" t="s">
        <v>126</v>
      </c>
      <c r="AW494" s="15" t="s">
        <v>35</v>
      </c>
      <c r="AX494" s="15" t="s">
        <v>81</v>
      </c>
      <c r="AY494" s="252" t="s">
        <v>119</v>
      </c>
    </row>
    <row r="495" s="2" customFormat="1" ht="16.5" customHeight="1">
      <c r="A495" s="40"/>
      <c r="B495" s="41"/>
      <c r="C495" s="202" t="s">
        <v>491</v>
      </c>
      <c r="D495" s="202" t="s">
        <v>121</v>
      </c>
      <c r="E495" s="203" t="s">
        <v>492</v>
      </c>
      <c r="F495" s="204" t="s">
        <v>493</v>
      </c>
      <c r="G495" s="205" t="s">
        <v>488</v>
      </c>
      <c r="H495" s="206">
        <v>2</v>
      </c>
      <c r="I495" s="207"/>
      <c r="J495" s="208">
        <f>ROUND(I495*H495,2)</f>
        <v>0</v>
      </c>
      <c r="K495" s="204" t="s">
        <v>125</v>
      </c>
      <c r="L495" s="46"/>
      <c r="M495" s="209" t="s">
        <v>19</v>
      </c>
      <c r="N495" s="210" t="s">
        <v>44</v>
      </c>
      <c r="O495" s="86"/>
      <c r="P495" s="211">
        <f>O495*H495</f>
        <v>0</v>
      </c>
      <c r="Q495" s="211">
        <v>0</v>
      </c>
      <c r="R495" s="211">
        <f>Q495*H495</f>
        <v>0</v>
      </c>
      <c r="S495" s="211">
        <v>0.019460000000000002</v>
      </c>
      <c r="T495" s="212">
        <f>S495*H495</f>
        <v>0.038920000000000003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3" t="s">
        <v>266</v>
      </c>
      <c r="AT495" s="213" t="s">
        <v>121</v>
      </c>
      <c r="AU495" s="213" t="s">
        <v>83</v>
      </c>
      <c r="AY495" s="19" t="s">
        <v>119</v>
      </c>
      <c r="BE495" s="214">
        <f>IF(N495="základní",J495,0)</f>
        <v>0</v>
      </c>
      <c r="BF495" s="214">
        <f>IF(N495="snížená",J495,0)</f>
        <v>0</v>
      </c>
      <c r="BG495" s="214">
        <f>IF(N495="zákl. přenesená",J495,0)</f>
        <v>0</v>
      </c>
      <c r="BH495" s="214">
        <f>IF(N495="sníž. přenesená",J495,0)</f>
        <v>0</v>
      </c>
      <c r="BI495" s="214">
        <f>IF(N495="nulová",J495,0)</f>
        <v>0</v>
      </c>
      <c r="BJ495" s="19" t="s">
        <v>81</v>
      </c>
      <c r="BK495" s="214">
        <f>ROUND(I495*H495,2)</f>
        <v>0</v>
      </c>
      <c r="BL495" s="19" t="s">
        <v>266</v>
      </c>
      <c r="BM495" s="213" t="s">
        <v>494</v>
      </c>
    </row>
    <row r="496" s="2" customFormat="1">
      <c r="A496" s="40"/>
      <c r="B496" s="41"/>
      <c r="C496" s="42"/>
      <c r="D496" s="215" t="s">
        <v>128</v>
      </c>
      <c r="E496" s="42"/>
      <c r="F496" s="216" t="s">
        <v>495</v>
      </c>
      <c r="G496" s="42"/>
      <c r="H496" s="42"/>
      <c r="I496" s="217"/>
      <c r="J496" s="42"/>
      <c r="K496" s="42"/>
      <c r="L496" s="46"/>
      <c r="M496" s="218"/>
      <c r="N496" s="219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128</v>
      </c>
      <c r="AU496" s="19" t="s">
        <v>83</v>
      </c>
    </row>
    <row r="497" s="13" customFormat="1">
      <c r="A497" s="13"/>
      <c r="B497" s="220"/>
      <c r="C497" s="221"/>
      <c r="D497" s="222" t="s">
        <v>130</v>
      </c>
      <c r="E497" s="223" t="s">
        <v>19</v>
      </c>
      <c r="F497" s="224" t="s">
        <v>331</v>
      </c>
      <c r="G497" s="221"/>
      <c r="H497" s="223" t="s">
        <v>19</v>
      </c>
      <c r="I497" s="225"/>
      <c r="J497" s="221"/>
      <c r="K497" s="221"/>
      <c r="L497" s="226"/>
      <c r="M497" s="227"/>
      <c r="N497" s="228"/>
      <c r="O497" s="228"/>
      <c r="P497" s="228"/>
      <c r="Q497" s="228"/>
      <c r="R497" s="228"/>
      <c r="S497" s="228"/>
      <c r="T497" s="229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0" t="s">
        <v>130</v>
      </c>
      <c r="AU497" s="230" t="s">
        <v>83</v>
      </c>
      <c r="AV497" s="13" t="s">
        <v>81</v>
      </c>
      <c r="AW497" s="13" t="s">
        <v>35</v>
      </c>
      <c r="AX497" s="13" t="s">
        <v>73</v>
      </c>
      <c r="AY497" s="230" t="s">
        <v>119</v>
      </c>
    </row>
    <row r="498" s="14" customFormat="1">
      <c r="A498" s="14"/>
      <c r="B498" s="231"/>
      <c r="C498" s="232"/>
      <c r="D498" s="222" t="s">
        <v>130</v>
      </c>
      <c r="E498" s="233" t="s">
        <v>19</v>
      </c>
      <c r="F498" s="234" t="s">
        <v>83</v>
      </c>
      <c r="G498" s="232"/>
      <c r="H498" s="235">
        <v>2</v>
      </c>
      <c r="I498" s="236"/>
      <c r="J498" s="232"/>
      <c r="K498" s="232"/>
      <c r="L498" s="237"/>
      <c r="M498" s="238"/>
      <c r="N498" s="239"/>
      <c r="O498" s="239"/>
      <c r="P498" s="239"/>
      <c r="Q498" s="239"/>
      <c r="R498" s="239"/>
      <c r="S498" s="239"/>
      <c r="T498" s="240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1" t="s">
        <v>130</v>
      </c>
      <c r="AU498" s="241" t="s">
        <v>83</v>
      </c>
      <c r="AV498" s="14" t="s">
        <v>83</v>
      </c>
      <c r="AW498" s="14" t="s">
        <v>35</v>
      </c>
      <c r="AX498" s="14" t="s">
        <v>73</v>
      </c>
      <c r="AY498" s="241" t="s">
        <v>119</v>
      </c>
    </row>
    <row r="499" s="15" customFormat="1">
      <c r="A499" s="15"/>
      <c r="B499" s="242"/>
      <c r="C499" s="243"/>
      <c r="D499" s="222" t="s">
        <v>130</v>
      </c>
      <c r="E499" s="244" t="s">
        <v>19</v>
      </c>
      <c r="F499" s="245" t="s">
        <v>137</v>
      </c>
      <c r="G499" s="243"/>
      <c r="H499" s="246">
        <v>2</v>
      </c>
      <c r="I499" s="247"/>
      <c r="J499" s="243"/>
      <c r="K499" s="243"/>
      <c r="L499" s="248"/>
      <c r="M499" s="249"/>
      <c r="N499" s="250"/>
      <c r="O499" s="250"/>
      <c r="P499" s="250"/>
      <c r="Q499" s="250"/>
      <c r="R499" s="250"/>
      <c r="S499" s="250"/>
      <c r="T499" s="251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52" t="s">
        <v>130</v>
      </c>
      <c r="AU499" s="252" t="s">
        <v>83</v>
      </c>
      <c r="AV499" s="15" t="s">
        <v>126</v>
      </c>
      <c r="AW499" s="15" t="s">
        <v>35</v>
      </c>
      <c r="AX499" s="15" t="s">
        <v>81</v>
      </c>
      <c r="AY499" s="252" t="s">
        <v>119</v>
      </c>
    </row>
    <row r="500" s="2" customFormat="1" ht="16.5" customHeight="1">
      <c r="A500" s="40"/>
      <c r="B500" s="41"/>
      <c r="C500" s="202" t="s">
        <v>496</v>
      </c>
      <c r="D500" s="202" t="s">
        <v>121</v>
      </c>
      <c r="E500" s="203" t="s">
        <v>497</v>
      </c>
      <c r="F500" s="204" t="s">
        <v>498</v>
      </c>
      <c r="G500" s="205" t="s">
        <v>488</v>
      </c>
      <c r="H500" s="206">
        <v>1</v>
      </c>
      <c r="I500" s="207"/>
      <c r="J500" s="208">
        <f>ROUND(I500*H500,2)</f>
        <v>0</v>
      </c>
      <c r="K500" s="204" t="s">
        <v>125</v>
      </c>
      <c r="L500" s="46"/>
      <c r="M500" s="209" t="s">
        <v>19</v>
      </c>
      <c r="N500" s="210" t="s">
        <v>44</v>
      </c>
      <c r="O500" s="86"/>
      <c r="P500" s="211">
        <f>O500*H500</f>
        <v>0</v>
      </c>
      <c r="Q500" s="211">
        <v>0</v>
      </c>
      <c r="R500" s="211">
        <f>Q500*H500</f>
        <v>0</v>
      </c>
      <c r="S500" s="211">
        <v>0.0091999999999999998</v>
      </c>
      <c r="T500" s="212">
        <f>S500*H500</f>
        <v>0.0091999999999999998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3" t="s">
        <v>266</v>
      </c>
      <c r="AT500" s="213" t="s">
        <v>121</v>
      </c>
      <c r="AU500" s="213" t="s">
        <v>83</v>
      </c>
      <c r="AY500" s="19" t="s">
        <v>119</v>
      </c>
      <c r="BE500" s="214">
        <f>IF(N500="základní",J500,0)</f>
        <v>0</v>
      </c>
      <c r="BF500" s="214">
        <f>IF(N500="snížená",J500,0)</f>
        <v>0</v>
      </c>
      <c r="BG500" s="214">
        <f>IF(N500="zákl. přenesená",J500,0)</f>
        <v>0</v>
      </c>
      <c r="BH500" s="214">
        <f>IF(N500="sníž. přenesená",J500,0)</f>
        <v>0</v>
      </c>
      <c r="BI500" s="214">
        <f>IF(N500="nulová",J500,0)</f>
        <v>0</v>
      </c>
      <c r="BJ500" s="19" t="s">
        <v>81</v>
      </c>
      <c r="BK500" s="214">
        <f>ROUND(I500*H500,2)</f>
        <v>0</v>
      </c>
      <c r="BL500" s="19" t="s">
        <v>266</v>
      </c>
      <c r="BM500" s="213" t="s">
        <v>499</v>
      </c>
    </row>
    <row r="501" s="2" customFormat="1">
      <c r="A501" s="40"/>
      <c r="B501" s="41"/>
      <c r="C501" s="42"/>
      <c r="D501" s="215" t="s">
        <v>128</v>
      </c>
      <c r="E501" s="42"/>
      <c r="F501" s="216" t="s">
        <v>500</v>
      </c>
      <c r="G501" s="42"/>
      <c r="H501" s="42"/>
      <c r="I501" s="217"/>
      <c r="J501" s="42"/>
      <c r="K501" s="42"/>
      <c r="L501" s="46"/>
      <c r="M501" s="218"/>
      <c r="N501" s="219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128</v>
      </c>
      <c r="AU501" s="19" t="s">
        <v>83</v>
      </c>
    </row>
    <row r="502" s="13" customFormat="1">
      <c r="A502" s="13"/>
      <c r="B502" s="220"/>
      <c r="C502" s="221"/>
      <c r="D502" s="222" t="s">
        <v>130</v>
      </c>
      <c r="E502" s="223" t="s">
        <v>19</v>
      </c>
      <c r="F502" s="224" t="s">
        <v>331</v>
      </c>
      <c r="G502" s="221"/>
      <c r="H502" s="223" t="s">
        <v>19</v>
      </c>
      <c r="I502" s="225"/>
      <c r="J502" s="221"/>
      <c r="K502" s="221"/>
      <c r="L502" s="226"/>
      <c r="M502" s="227"/>
      <c r="N502" s="228"/>
      <c r="O502" s="228"/>
      <c r="P502" s="228"/>
      <c r="Q502" s="228"/>
      <c r="R502" s="228"/>
      <c r="S502" s="228"/>
      <c r="T502" s="229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0" t="s">
        <v>130</v>
      </c>
      <c r="AU502" s="230" t="s">
        <v>83</v>
      </c>
      <c r="AV502" s="13" t="s">
        <v>81</v>
      </c>
      <c r="AW502" s="13" t="s">
        <v>35</v>
      </c>
      <c r="AX502" s="13" t="s">
        <v>73</v>
      </c>
      <c r="AY502" s="230" t="s">
        <v>119</v>
      </c>
    </row>
    <row r="503" s="14" customFormat="1">
      <c r="A503" s="14"/>
      <c r="B503" s="231"/>
      <c r="C503" s="232"/>
      <c r="D503" s="222" t="s">
        <v>130</v>
      </c>
      <c r="E503" s="233" t="s">
        <v>19</v>
      </c>
      <c r="F503" s="234" t="s">
        <v>81</v>
      </c>
      <c r="G503" s="232"/>
      <c r="H503" s="235">
        <v>1</v>
      </c>
      <c r="I503" s="236"/>
      <c r="J503" s="232"/>
      <c r="K503" s="232"/>
      <c r="L503" s="237"/>
      <c r="M503" s="238"/>
      <c r="N503" s="239"/>
      <c r="O503" s="239"/>
      <c r="P503" s="239"/>
      <c r="Q503" s="239"/>
      <c r="R503" s="239"/>
      <c r="S503" s="239"/>
      <c r="T503" s="240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1" t="s">
        <v>130</v>
      </c>
      <c r="AU503" s="241" t="s">
        <v>83</v>
      </c>
      <c r="AV503" s="14" t="s">
        <v>83</v>
      </c>
      <c r="AW503" s="14" t="s">
        <v>35</v>
      </c>
      <c r="AX503" s="14" t="s">
        <v>73</v>
      </c>
      <c r="AY503" s="241" t="s">
        <v>119</v>
      </c>
    </row>
    <row r="504" s="15" customFormat="1">
      <c r="A504" s="15"/>
      <c r="B504" s="242"/>
      <c r="C504" s="243"/>
      <c r="D504" s="222" t="s">
        <v>130</v>
      </c>
      <c r="E504" s="244" t="s">
        <v>19</v>
      </c>
      <c r="F504" s="245" t="s">
        <v>137</v>
      </c>
      <c r="G504" s="243"/>
      <c r="H504" s="246">
        <v>1</v>
      </c>
      <c r="I504" s="247"/>
      <c r="J504" s="243"/>
      <c r="K504" s="243"/>
      <c r="L504" s="248"/>
      <c r="M504" s="249"/>
      <c r="N504" s="250"/>
      <c r="O504" s="250"/>
      <c r="P504" s="250"/>
      <c r="Q504" s="250"/>
      <c r="R504" s="250"/>
      <c r="S504" s="250"/>
      <c r="T504" s="251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52" t="s">
        <v>130</v>
      </c>
      <c r="AU504" s="252" t="s">
        <v>83</v>
      </c>
      <c r="AV504" s="15" t="s">
        <v>126</v>
      </c>
      <c r="AW504" s="15" t="s">
        <v>35</v>
      </c>
      <c r="AX504" s="15" t="s">
        <v>81</v>
      </c>
      <c r="AY504" s="252" t="s">
        <v>119</v>
      </c>
    </row>
    <row r="505" s="2" customFormat="1" ht="24.15" customHeight="1">
      <c r="A505" s="40"/>
      <c r="B505" s="41"/>
      <c r="C505" s="202" t="s">
        <v>501</v>
      </c>
      <c r="D505" s="202" t="s">
        <v>121</v>
      </c>
      <c r="E505" s="203" t="s">
        <v>502</v>
      </c>
      <c r="F505" s="204" t="s">
        <v>503</v>
      </c>
      <c r="G505" s="205" t="s">
        <v>230</v>
      </c>
      <c r="H505" s="206">
        <v>0.113</v>
      </c>
      <c r="I505" s="207"/>
      <c r="J505" s="208">
        <f>ROUND(I505*H505,2)</f>
        <v>0</v>
      </c>
      <c r="K505" s="204" t="s">
        <v>125</v>
      </c>
      <c r="L505" s="46"/>
      <c r="M505" s="209" t="s">
        <v>19</v>
      </c>
      <c r="N505" s="210" t="s">
        <v>44</v>
      </c>
      <c r="O505" s="86"/>
      <c r="P505" s="211">
        <f>O505*H505</f>
        <v>0</v>
      </c>
      <c r="Q505" s="211">
        <v>0</v>
      </c>
      <c r="R505" s="211">
        <f>Q505*H505</f>
        <v>0</v>
      </c>
      <c r="S505" s="211">
        <v>0</v>
      </c>
      <c r="T505" s="212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3" t="s">
        <v>266</v>
      </c>
      <c r="AT505" s="213" t="s">
        <v>121</v>
      </c>
      <c r="AU505" s="213" t="s">
        <v>83</v>
      </c>
      <c r="AY505" s="19" t="s">
        <v>119</v>
      </c>
      <c r="BE505" s="214">
        <f>IF(N505="základní",J505,0)</f>
        <v>0</v>
      </c>
      <c r="BF505" s="214">
        <f>IF(N505="snížená",J505,0)</f>
        <v>0</v>
      </c>
      <c r="BG505" s="214">
        <f>IF(N505="zákl. přenesená",J505,0)</f>
        <v>0</v>
      </c>
      <c r="BH505" s="214">
        <f>IF(N505="sníž. přenesená",J505,0)</f>
        <v>0</v>
      </c>
      <c r="BI505" s="214">
        <f>IF(N505="nulová",J505,0)</f>
        <v>0</v>
      </c>
      <c r="BJ505" s="19" t="s">
        <v>81</v>
      </c>
      <c r="BK505" s="214">
        <f>ROUND(I505*H505,2)</f>
        <v>0</v>
      </c>
      <c r="BL505" s="19" t="s">
        <v>266</v>
      </c>
      <c r="BM505" s="213" t="s">
        <v>504</v>
      </c>
    </row>
    <row r="506" s="2" customFormat="1">
      <c r="A506" s="40"/>
      <c r="B506" s="41"/>
      <c r="C506" s="42"/>
      <c r="D506" s="215" t="s">
        <v>128</v>
      </c>
      <c r="E506" s="42"/>
      <c r="F506" s="216" t="s">
        <v>505</v>
      </c>
      <c r="G506" s="42"/>
      <c r="H506" s="42"/>
      <c r="I506" s="217"/>
      <c r="J506" s="42"/>
      <c r="K506" s="42"/>
      <c r="L506" s="46"/>
      <c r="M506" s="218"/>
      <c r="N506" s="219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128</v>
      </c>
      <c r="AU506" s="19" t="s">
        <v>83</v>
      </c>
    </row>
    <row r="507" s="2" customFormat="1" ht="16.5" customHeight="1">
      <c r="A507" s="40"/>
      <c r="B507" s="41"/>
      <c r="C507" s="202" t="s">
        <v>506</v>
      </c>
      <c r="D507" s="202" t="s">
        <v>121</v>
      </c>
      <c r="E507" s="203" t="s">
        <v>507</v>
      </c>
      <c r="F507" s="204" t="s">
        <v>508</v>
      </c>
      <c r="G507" s="205" t="s">
        <v>488</v>
      </c>
      <c r="H507" s="206">
        <v>3</v>
      </c>
      <c r="I507" s="207"/>
      <c r="J507" s="208">
        <f>ROUND(I507*H507,2)</f>
        <v>0</v>
      </c>
      <c r="K507" s="204" t="s">
        <v>125</v>
      </c>
      <c r="L507" s="46"/>
      <c r="M507" s="209" t="s">
        <v>19</v>
      </c>
      <c r="N507" s="210" t="s">
        <v>44</v>
      </c>
      <c r="O507" s="86"/>
      <c r="P507" s="211">
        <f>O507*H507</f>
        <v>0</v>
      </c>
      <c r="Q507" s="211">
        <v>0</v>
      </c>
      <c r="R507" s="211">
        <f>Q507*H507</f>
        <v>0</v>
      </c>
      <c r="S507" s="211">
        <v>0.00156</v>
      </c>
      <c r="T507" s="212">
        <f>S507*H507</f>
        <v>0.0046800000000000001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3" t="s">
        <v>266</v>
      </c>
      <c r="AT507" s="213" t="s">
        <v>121</v>
      </c>
      <c r="AU507" s="213" t="s">
        <v>83</v>
      </c>
      <c r="AY507" s="19" t="s">
        <v>119</v>
      </c>
      <c r="BE507" s="214">
        <f>IF(N507="základní",J507,0)</f>
        <v>0</v>
      </c>
      <c r="BF507" s="214">
        <f>IF(N507="snížená",J507,0)</f>
        <v>0</v>
      </c>
      <c r="BG507" s="214">
        <f>IF(N507="zákl. přenesená",J507,0)</f>
        <v>0</v>
      </c>
      <c r="BH507" s="214">
        <f>IF(N507="sníž. přenesená",J507,0)</f>
        <v>0</v>
      </c>
      <c r="BI507" s="214">
        <f>IF(N507="nulová",J507,0)</f>
        <v>0</v>
      </c>
      <c r="BJ507" s="19" t="s">
        <v>81</v>
      </c>
      <c r="BK507" s="214">
        <f>ROUND(I507*H507,2)</f>
        <v>0</v>
      </c>
      <c r="BL507" s="19" t="s">
        <v>266</v>
      </c>
      <c r="BM507" s="213" t="s">
        <v>509</v>
      </c>
    </row>
    <row r="508" s="2" customFormat="1">
      <c r="A508" s="40"/>
      <c r="B508" s="41"/>
      <c r="C508" s="42"/>
      <c r="D508" s="215" t="s">
        <v>128</v>
      </c>
      <c r="E508" s="42"/>
      <c r="F508" s="216" t="s">
        <v>510</v>
      </c>
      <c r="G508" s="42"/>
      <c r="H508" s="42"/>
      <c r="I508" s="217"/>
      <c r="J508" s="42"/>
      <c r="K508" s="42"/>
      <c r="L508" s="46"/>
      <c r="M508" s="218"/>
      <c r="N508" s="219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128</v>
      </c>
      <c r="AU508" s="19" t="s">
        <v>83</v>
      </c>
    </row>
    <row r="509" s="13" customFormat="1">
      <c r="A509" s="13"/>
      <c r="B509" s="220"/>
      <c r="C509" s="221"/>
      <c r="D509" s="222" t="s">
        <v>130</v>
      </c>
      <c r="E509" s="223" t="s">
        <v>19</v>
      </c>
      <c r="F509" s="224" t="s">
        <v>331</v>
      </c>
      <c r="G509" s="221"/>
      <c r="H509" s="223" t="s">
        <v>19</v>
      </c>
      <c r="I509" s="225"/>
      <c r="J509" s="221"/>
      <c r="K509" s="221"/>
      <c r="L509" s="226"/>
      <c r="M509" s="227"/>
      <c r="N509" s="228"/>
      <c r="O509" s="228"/>
      <c r="P509" s="228"/>
      <c r="Q509" s="228"/>
      <c r="R509" s="228"/>
      <c r="S509" s="228"/>
      <c r="T509" s="229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0" t="s">
        <v>130</v>
      </c>
      <c r="AU509" s="230" t="s">
        <v>83</v>
      </c>
      <c r="AV509" s="13" t="s">
        <v>81</v>
      </c>
      <c r="AW509" s="13" t="s">
        <v>35</v>
      </c>
      <c r="AX509" s="13" t="s">
        <v>73</v>
      </c>
      <c r="AY509" s="230" t="s">
        <v>119</v>
      </c>
    </row>
    <row r="510" s="14" customFormat="1">
      <c r="A510" s="14"/>
      <c r="B510" s="231"/>
      <c r="C510" s="232"/>
      <c r="D510" s="222" t="s">
        <v>130</v>
      </c>
      <c r="E510" s="233" t="s">
        <v>19</v>
      </c>
      <c r="F510" s="234" t="s">
        <v>511</v>
      </c>
      <c r="G510" s="232"/>
      <c r="H510" s="235">
        <v>3</v>
      </c>
      <c r="I510" s="236"/>
      <c r="J510" s="232"/>
      <c r="K510" s="232"/>
      <c r="L510" s="237"/>
      <c r="M510" s="238"/>
      <c r="N510" s="239"/>
      <c r="O510" s="239"/>
      <c r="P510" s="239"/>
      <c r="Q510" s="239"/>
      <c r="R510" s="239"/>
      <c r="S510" s="239"/>
      <c r="T510" s="240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1" t="s">
        <v>130</v>
      </c>
      <c r="AU510" s="241" t="s">
        <v>83</v>
      </c>
      <c r="AV510" s="14" t="s">
        <v>83</v>
      </c>
      <c r="AW510" s="14" t="s">
        <v>35</v>
      </c>
      <c r="AX510" s="14" t="s">
        <v>73</v>
      </c>
      <c r="AY510" s="241" t="s">
        <v>119</v>
      </c>
    </row>
    <row r="511" s="15" customFormat="1">
      <c r="A511" s="15"/>
      <c r="B511" s="242"/>
      <c r="C511" s="243"/>
      <c r="D511" s="222" t="s">
        <v>130</v>
      </c>
      <c r="E511" s="244" t="s">
        <v>19</v>
      </c>
      <c r="F511" s="245" t="s">
        <v>137</v>
      </c>
      <c r="G511" s="243"/>
      <c r="H511" s="246">
        <v>3</v>
      </c>
      <c r="I511" s="247"/>
      <c r="J511" s="243"/>
      <c r="K511" s="243"/>
      <c r="L511" s="248"/>
      <c r="M511" s="249"/>
      <c r="N511" s="250"/>
      <c r="O511" s="250"/>
      <c r="P511" s="250"/>
      <c r="Q511" s="250"/>
      <c r="R511" s="250"/>
      <c r="S511" s="250"/>
      <c r="T511" s="251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2" t="s">
        <v>130</v>
      </c>
      <c r="AU511" s="252" t="s">
        <v>83</v>
      </c>
      <c r="AV511" s="15" t="s">
        <v>126</v>
      </c>
      <c r="AW511" s="15" t="s">
        <v>35</v>
      </c>
      <c r="AX511" s="15" t="s">
        <v>81</v>
      </c>
      <c r="AY511" s="252" t="s">
        <v>119</v>
      </c>
    </row>
    <row r="512" s="2" customFormat="1" ht="16.5" customHeight="1">
      <c r="A512" s="40"/>
      <c r="B512" s="41"/>
      <c r="C512" s="202" t="s">
        <v>512</v>
      </c>
      <c r="D512" s="202" t="s">
        <v>121</v>
      </c>
      <c r="E512" s="203" t="s">
        <v>513</v>
      </c>
      <c r="F512" s="204" t="s">
        <v>514</v>
      </c>
      <c r="G512" s="205" t="s">
        <v>124</v>
      </c>
      <c r="H512" s="206">
        <v>3</v>
      </c>
      <c r="I512" s="207"/>
      <c r="J512" s="208">
        <f>ROUND(I512*H512,2)</f>
        <v>0</v>
      </c>
      <c r="K512" s="204" t="s">
        <v>125</v>
      </c>
      <c r="L512" s="46"/>
      <c r="M512" s="209" t="s">
        <v>19</v>
      </c>
      <c r="N512" s="210" t="s">
        <v>44</v>
      </c>
      <c r="O512" s="86"/>
      <c r="P512" s="211">
        <f>O512*H512</f>
        <v>0</v>
      </c>
      <c r="Q512" s="211">
        <v>0</v>
      </c>
      <c r="R512" s="211">
        <f>Q512*H512</f>
        <v>0</v>
      </c>
      <c r="S512" s="211">
        <v>0.00084999999999999995</v>
      </c>
      <c r="T512" s="212">
        <f>S512*H512</f>
        <v>0.0025499999999999997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13" t="s">
        <v>266</v>
      </c>
      <c r="AT512" s="213" t="s">
        <v>121</v>
      </c>
      <c r="AU512" s="213" t="s">
        <v>83</v>
      </c>
      <c r="AY512" s="19" t="s">
        <v>119</v>
      </c>
      <c r="BE512" s="214">
        <f>IF(N512="základní",J512,0)</f>
        <v>0</v>
      </c>
      <c r="BF512" s="214">
        <f>IF(N512="snížená",J512,0)</f>
        <v>0</v>
      </c>
      <c r="BG512" s="214">
        <f>IF(N512="zákl. přenesená",J512,0)</f>
        <v>0</v>
      </c>
      <c r="BH512" s="214">
        <f>IF(N512="sníž. přenesená",J512,0)</f>
        <v>0</v>
      </c>
      <c r="BI512" s="214">
        <f>IF(N512="nulová",J512,0)</f>
        <v>0</v>
      </c>
      <c r="BJ512" s="19" t="s">
        <v>81</v>
      </c>
      <c r="BK512" s="214">
        <f>ROUND(I512*H512,2)</f>
        <v>0</v>
      </c>
      <c r="BL512" s="19" t="s">
        <v>266</v>
      </c>
      <c r="BM512" s="213" t="s">
        <v>515</v>
      </c>
    </row>
    <row r="513" s="2" customFormat="1">
      <c r="A513" s="40"/>
      <c r="B513" s="41"/>
      <c r="C513" s="42"/>
      <c r="D513" s="215" t="s">
        <v>128</v>
      </c>
      <c r="E513" s="42"/>
      <c r="F513" s="216" t="s">
        <v>516</v>
      </c>
      <c r="G513" s="42"/>
      <c r="H513" s="42"/>
      <c r="I513" s="217"/>
      <c r="J513" s="42"/>
      <c r="K513" s="42"/>
      <c r="L513" s="46"/>
      <c r="M513" s="218"/>
      <c r="N513" s="219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128</v>
      </c>
      <c r="AU513" s="19" t="s">
        <v>83</v>
      </c>
    </row>
    <row r="514" s="13" customFormat="1">
      <c r="A514" s="13"/>
      <c r="B514" s="220"/>
      <c r="C514" s="221"/>
      <c r="D514" s="222" t="s">
        <v>130</v>
      </c>
      <c r="E514" s="223" t="s">
        <v>19</v>
      </c>
      <c r="F514" s="224" t="s">
        <v>331</v>
      </c>
      <c r="G514" s="221"/>
      <c r="H514" s="223" t="s">
        <v>19</v>
      </c>
      <c r="I514" s="225"/>
      <c r="J514" s="221"/>
      <c r="K514" s="221"/>
      <c r="L514" s="226"/>
      <c r="M514" s="227"/>
      <c r="N514" s="228"/>
      <c r="O514" s="228"/>
      <c r="P514" s="228"/>
      <c r="Q514" s="228"/>
      <c r="R514" s="228"/>
      <c r="S514" s="228"/>
      <c r="T514" s="22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0" t="s">
        <v>130</v>
      </c>
      <c r="AU514" s="230" t="s">
        <v>83</v>
      </c>
      <c r="AV514" s="13" t="s">
        <v>81</v>
      </c>
      <c r="AW514" s="13" t="s">
        <v>35</v>
      </c>
      <c r="AX514" s="13" t="s">
        <v>73</v>
      </c>
      <c r="AY514" s="230" t="s">
        <v>119</v>
      </c>
    </row>
    <row r="515" s="14" customFormat="1">
      <c r="A515" s="14"/>
      <c r="B515" s="231"/>
      <c r="C515" s="232"/>
      <c r="D515" s="222" t="s">
        <v>130</v>
      </c>
      <c r="E515" s="233" t="s">
        <v>19</v>
      </c>
      <c r="F515" s="234" t="s">
        <v>511</v>
      </c>
      <c r="G515" s="232"/>
      <c r="H515" s="235">
        <v>3</v>
      </c>
      <c r="I515" s="236"/>
      <c r="J515" s="232"/>
      <c r="K515" s="232"/>
      <c r="L515" s="237"/>
      <c r="M515" s="238"/>
      <c r="N515" s="239"/>
      <c r="O515" s="239"/>
      <c r="P515" s="239"/>
      <c r="Q515" s="239"/>
      <c r="R515" s="239"/>
      <c r="S515" s="239"/>
      <c r="T515" s="24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1" t="s">
        <v>130</v>
      </c>
      <c r="AU515" s="241" t="s">
        <v>83</v>
      </c>
      <c r="AV515" s="14" t="s">
        <v>83</v>
      </c>
      <c r="AW515" s="14" t="s">
        <v>35</v>
      </c>
      <c r="AX515" s="14" t="s">
        <v>73</v>
      </c>
      <c r="AY515" s="241" t="s">
        <v>119</v>
      </c>
    </row>
    <row r="516" s="15" customFormat="1">
      <c r="A516" s="15"/>
      <c r="B516" s="242"/>
      <c r="C516" s="243"/>
      <c r="D516" s="222" t="s">
        <v>130</v>
      </c>
      <c r="E516" s="244" t="s">
        <v>19</v>
      </c>
      <c r="F516" s="245" t="s">
        <v>137</v>
      </c>
      <c r="G516" s="243"/>
      <c r="H516" s="246">
        <v>3</v>
      </c>
      <c r="I516" s="247"/>
      <c r="J516" s="243"/>
      <c r="K516" s="243"/>
      <c r="L516" s="248"/>
      <c r="M516" s="249"/>
      <c r="N516" s="250"/>
      <c r="O516" s="250"/>
      <c r="P516" s="250"/>
      <c r="Q516" s="250"/>
      <c r="R516" s="250"/>
      <c r="S516" s="250"/>
      <c r="T516" s="251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52" t="s">
        <v>130</v>
      </c>
      <c r="AU516" s="252" t="s">
        <v>83</v>
      </c>
      <c r="AV516" s="15" t="s">
        <v>126</v>
      </c>
      <c r="AW516" s="15" t="s">
        <v>35</v>
      </c>
      <c r="AX516" s="15" t="s">
        <v>81</v>
      </c>
      <c r="AY516" s="252" t="s">
        <v>119</v>
      </c>
    </row>
    <row r="517" s="12" customFormat="1" ht="22.8" customHeight="1">
      <c r="A517" s="12"/>
      <c r="B517" s="186"/>
      <c r="C517" s="187"/>
      <c r="D517" s="188" t="s">
        <v>72</v>
      </c>
      <c r="E517" s="200" t="s">
        <v>517</v>
      </c>
      <c r="F517" s="200" t="s">
        <v>518</v>
      </c>
      <c r="G517" s="187"/>
      <c r="H517" s="187"/>
      <c r="I517" s="190"/>
      <c r="J517" s="201">
        <f>BK517</f>
        <v>0</v>
      </c>
      <c r="K517" s="187"/>
      <c r="L517" s="192"/>
      <c r="M517" s="193"/>
      <c r="N517" s="194"/>
      <c r="O517" s="194"/>
      <c r="P517" s="195">
        <f>SUM(P518:P527)</f>
        <v>0</v>
      </c>
      <c r="Q517" s="194"/>
      <c r="R517" s="195">
        <f>SUM(R518:R527)</f>
        <v>0</v>
      </c>
      <c r="S517" s="194"/>
      <c r="T517" s="196">
        <f>SUM(T518:T527)</f>
        <v>0.052520999999999998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197" t="s">
        <v>83</v>
      </c>
      <c r="AT517" s="198" t="s">
        <v>72</v>
      </c>
      <c r="AU517" s="198" t="s">
        <v>81</v>
      </c>
      <c r="AY517" s="197" t="s">
        <v>119</v>
      </c>
      <c r="BK517" s="199">
        <f>SUM(BK518:BK527)</f>
        <v>0</v>
      </c>
    </row>
    <row r="518" s="2" customFormat="1" ht="16.5" customHeight="1">
      <c r="A518" s="40"/>
      <c r="B518" s="41"/>
      <c r="C518" s="202" t="s">
        <v>519</v>
      </c>
      <c r="D518" s="202" t="s">
        <v>121</v>
      </c>
      <c r="E518" s="203" t="s">
        <v>520</v>
      </c>
      <c r="F518" s="204" t="s">
        <v>521</v>
      </c>
      <c r="G518" s="205" t="s">
        <v>175</v>
      </c>
      <c r="H518" s="206">
        <v>24.699999999999999</v>
      </c>
      <c r="I518" s="207"/>
      <c r="J518" s="208">
        <f>ROUND(I518*H518,2)</f>
        <v>0</v>
      </c>
      <c r="K518" s="204" t="s">
        <v>125</v>
      </c>
      <c r="L518" s="46"/>
      <c r="M518" s="209" t="s">
        <v>19</v>
      </c>
      <c r="N518" s="210" t="s">
        <v>44</v>
      </c>
      <c r="O518" s="86"/>
      <c r="P518" s="211">
        <f>O518*H518</f>
        <v>0</v>
      </c>
      <c r="Q518" s="211">
        <v>0</v>
      </c>
      <c r="R518" s="211">
        <f>Q518*H518</f>
        <v>0</v>
      </c>
      <c r="S518" s="211">
        <v>0.00191</v>
      </c>
      <c r="T518" s="212">
        <f>S518*H518</f>
        <v>0.047176999999999997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3" t="s">
        <v>266</v>
      </c>
      <c r="AT518" s="213" t="s">
        <v>121</v>
      </c>
      <c r="AU518" s="213" t="s">
        <v>83</v>
      </c>
      <c r="AY518" s="19" t="s">
        <v>119</v>
      </c>
      <c r="BE518" s="214">
        <f>IF(N518="základní",J518,0)</f>
        <v>0</v>
      </c>
      <c r="BF518" s="214">
        <f>IF(N518="snížená",J518,0)</f>
        <v>0</v>
      </c>
      <c r="BG518" s="214">
        <f>IF(N518="zákl. přenesená",J518,0)</f>
        <v>0</v>
      </c>
      <c r="BH518" s="214">
        <f>IF(N518="sníž. přenesená",J518,0)</f>
        <v>0</v>
      </c>
      <c r="BI518" s="214">
        <f>IF(N518="nulová",J518,0)</f>
        <v>0</v>
      </c>
      <c r="BJ518" s="19" t="s">
        <v>81</v>
      </c>
      <c r="BK518" s="214">
        <f>ROUND(I518*H518,2)</f>
        <v>0</v>
      </c>
      <c r="BL518" s="19" t="s">
        <v>266</v>
      </c>
      <c r="BM518" s="213" t="s">
        <v>522</v>
      </c>
    </row>
    <row r="519" s="2" customFormat="1">
      <c r="A519" s="40"/>
      <c r="B519" s="41"/>
      <c r="C519" s="42"/>
      <c r="D519" s="215" t="s">
        <v>128</v>
      </c>
      <c r="E519" s="42"/>
      <c r="F519" s="216" t="s">
        <v>523</v>
      </c>
      <c r="G519" s="42"/>
      <c r="H519" s="42"/>
      <c r="I519" s="217"/>
      <c r="J519" s="42"/>
      <c r="K519" s="42"/>
      <c r="L519" s="46"/>
      <c r="M519" s="218"/>
      <c r="N519" s="219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128</v>
      </c>
      <c r="AU519" s="19" t="s">
        <v>83</v>
      </c>
    </row>
    <row r="520" s="13" customFormat="1">
      <c r="A520" s="13"/>
      <c r="B520" s="220"/>
      <c r="C520" s="221"/>
      <c r="D520" s="222" t="s">
        <v>130</v>
      </c>
      <c r="E520" s="223" t="s">
        <v>19</v>
      </c>
      <c r="F520" s="224" t="s">
        <v>331</v>
      </c>
      <c r="G520" s="221"/>
      <c r="H520" s="223" t="s">
        <v>19</v>
      </c>
      <c r="I520" s="225"/>
      <c r="J520" s="221"/>
      <c r="K520" s="221"/>
      <c r="L520" s="226"/>
      <c r="M520" s="227"/>
      <c r="N520" s="228"/>
      <c r="O520" s="228"/>
      <c r="P520" s="228"/>
      <c r="Q520" s="228"/>
      <c r="R520" s="228"/>
      <c r="S520" s="228"/>
      <c r="T520" s="22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0" t="s">
        <v>130</v>
      </c>
      <c r="AU520" s="230" t="s">
        <v>83</v>
      </c>
      <c r="AV520" s="13" t="s">
        <v>81</v>
      </c>
      <c r="AW520" s="13" t="s">
        <v>35</v>
      </c>
      <c r="AX520" s="13" t="s">
        <v>73</v>
      </c>
      <c r="AY520" s="230" t="s">
        <v>119</v>
      </c>
    </row>
    <row r="521" s="14" customFormat="1">
      <c r="A521" s="14"/>
      <c r="B521" s="231"/>
      <c r="C521" s="232"/>
      <c r="D521" s="222" t="s">
        <v>130</v>
      </c>
      <c r="E521" s="233" t="s">
        <v>19</v>
      </c>
      <c r="F521" s="234" t="s">
        <v>524</v>
      </c>
      <c r="G521" s="232"/>
      <c r="H521" s="235">
        <v>24.699999999999999</v>
      </c>
      <c r="I521" s="236"/>
      <c r="J521" s="232"/>
      <c r="K521" s="232"/>
      <c r="L521" s="237"/>
      <c r="M521" s="238"/>
      <c r="N521" s="239"/>
      <c r="O521" s="239"/>
      <c r="P521" s="239"/>
      <c r="Q521" s="239"/>
      <c r="R521" s="239"/>
      <c r="S521" s="239"/>
      <c r="T521" s="24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1" t="s">
        <v>130</v>
      </c>
      <c r="AU521" s="241" t="s">
        <v>83</v>
      </c>
      <c r="AV521" s="14" t="s">
        <v>83</v>
      </c>
      <c r="AW521" s="14" t="s">
        <v>35</v>
      </c>
      <c r="AX521" s="14" t="s">
        <v>73</v>
      </c>
      <c r="AY521" s="241" t="s">
        <v>119</v>
      </c>
    </row>
    <row r="522" s="15" customFormat="1">
      <c r="A522" s="15"/>
      <c r="B522" s="242"/>
      <c r="C522" s="243"/>
      <c r="D522" s="222" t="s">
        <v>130</v>
      </c>
      <c r="E522" s="244" t="s">
        <v>19</v>
      </c>
      <c r="F522" s="245" t="s">
        <v>137</v>
      </c>
      <c r="G522" s="243"/>
      <c r="H522" s="246">
        <v>24.699999999999999</v>
      </c>
      <c r="I522" s="247"/>
      <c r="J522" s="243"/>
      <c r="K522" s="243"/>
      <c r="L522" s="248"/>
      <c r="M522" s="249"/>
      <c r="N522" s="250"/>
      <c r="O522" s="250"/>
      <c r="P522" s="250"/>
      <c r="Q522" s="250"/>
      <c r="R522" s="250"/>
      <c r="S522" s="250"/>
      <c r="T522" s="251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2" t="s">
        <v>130</v>
      </c>
      <c r="AU522" s="252" t="s">
        <v>83</v>
      </c>
      <c r="AV522" s="15" t="s">
        <v>126</v>
      </c>
      <c r="AW522" s="15" t="s">
        <v>35</v>
      </c>
      <c r="AX522" s="15" t="s">
        <v>81</v>
      </c>
      <c r="AY522" s="252" t="s">
        <v>119</v>
      </c>
    </row>
    <row r="523" s="2" customFormat="1" ht="16.5" customHeight="1">
      <c r="A523" s="40"/>
      <c r="B523" s="41"/>
      <c r="C523" s="202" t="s">
        <v>525</v>
      </c>
      <c r="D523" s="202" t="s">
        <v>121</v>
      </c>
      <c r="E523" s="203" t="s">
        <v>526</v>
      </c>
      <c r="F523" s="204" t="s">
        <v>527</v>
      </c>
      <c r="G523" s="205" t="s">
        <v>175</v>
      </c>
      <c r="H523" s="206">
        <v>3.2000000000000002</v>
      </c>
      <c r="I523" s="207"/>
      <c r="J523" s="208">
        <f>ROUND(I523*H523,2)</f>
        <v>0</v>
      </c>
      <c r="K523" s="204" t="s">
        <v>125</v>
      </c>
      <c r="L523" s="46"/>
      <c r="M523" s="209" t="s">
        <v>19</v>
      </c>
      <c r="N523" s="210" t="s">
        <v>44</v>
      </c>
      <c r="O523" s="86"/>
      <c r="P523" s="211">
        <f>O523*H523</f>
        <v>0</v>
      </c>
      <c r="Q523" s="211">
        <v>0</v>
      </c>
      <c r="R523" s="211">
        <f>Q523*H523</f>
        <v>0</v>
      </c>
      <c r="S523" s="211">
        <v>0.00167</v>
      </c>
      <c r="T523" s="212">
        <f>S523*H523</f>
        <v>0.0053440000000000007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3" t="s">
        <v>266</v>
      </c>
      <c r="AT523" s="213" t="s">
        <v>121</v>
      </c>
      <c r="AU523" s="213" t="s">
        <v>83</v>
      </c>
      <c r="AY523" s="19" t="s">
        <v>119</v>
      </c>
      <c r="BE523" s="214">
        <f>IF(N523="základní",J523,0)</f>
        <v>0</v>
      </c>
      <c r="BF523" s="214">
        <f>IF(N523="snížená",J523,0)</f>
        <v>0</v>
      </c>
      <c r="BG523" s="214">
        <f>IF(N523="zákl. přenesená",J523,0)</f>
        <v>0</v>
      </c>
      <c r="BH523" s="214">
        <f>IF(N523="sníž. přenesená",J523,0)</f>
        <v>0</v>
      </c>
      <c r="BI523" s="214">
        <f>IF(N523="nulová",J523,0)</f>
        <v>0</v>
      </c>
      <c r="BJ523" s="19" t="s">
        <v>81</v>
      </c>
      <c r="BK523" s="214">
        <f>ROUND(I523*H523,2)</f>
        <v>0</v>
      </c>
      <c r="BL523" s="19" t="s">
        <v>266</v>
      </c>
      <c r="BM523" s="213" t="s">
        <v>528</v>
      </c>
    </row>
    <row r="524" s="2" customFormat="1">
      <c r="A524" s="40"/>
      <c r="B524" s="41"/>
      <c r="C524" s="42"/>
      <c r="D524" s="215" t="s">
        <v>128</v>
      </c>
      <c r="E524" s="42"/>
      <c r="F524" s="216" t="s">
        <v>529</v>
      </c>
      <c r="G524" s="42"/>
      <c r="H524" s="42"/>
      <c r="I524" s="217"/>
      <c r="J524" s="42"/>
      <c r="K524" s="42"/>
      <c r="L524" s="46"/>
      <c r="M524" s="218"/>
      <c r="N524" s="219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128</v>
      </c>
      <c r="AU524" s="19" t="s">
        <v>83</v>
      </c>
    </row>
    <row r="525" s="13" customFormat="1">
      <c r="A525" s="13"/>
      <c r="B525" s="220"/>
      <c r="C525" s="221"/>
      <c r="D525" s="222" t="s">
        <v>130</v>
      </c>
      <c r="E525" s="223" t="s">
        <v>19</v>
      </c>
      <c r="F525" s="224" t="s">
        <v>331</v>
      </c>
      <c r="G525" s="221"/>
      <c r="H525" s="223" t="s">
        <v>19</v>
      </c>
      <c r="I525" s="225"/>
      <c r="J525" s="221"/>
      <c r="K525" s="221"/>
      <c r="L525" s="226"/>
      <c r="M525" s="227"/>
      <c r="N525" s="228"/>
      <c r="O525" s="228"/>
      <c r="P525" s="228"/>
      <c r="Q525" s="228"/>
      <c r="R525" s="228"/>
      <c r="S525" s="228"/>
      <c r="T525" s="229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0" t="s">
        <v>130</v>
      </c>
      <c r="AU525" s="230" t="s">
        <v>83</v>
      </c>
      <c r="AV525" s="13" t="s">
        <v>81</v>
      </c>
      <c r="AW525" s="13" t="s">
        <v>35</v>
      </c>
      <c r="AX525" s="13" t="s">
        <v>73</v>
      </c>
      <c r="AY525" s="230" t="s">
        <v>119</v>
      </c>
    </row>
    <row r="526" s="14" customFormat="1">
      <c r="A526" s="14"/>
      <c r="B526" s="231"/>
      <c r="C526" s="232"/>
      <c r="D526" s="222" t="s">
        <v>130</v>
      </c>
      <c r="E526" s="233" t="s">
        <v>19</v>
      </c>
      <c r="F526" s="234" t="s">
        <v>530</v>
      </c>
      <c r="G526" s="232"/>
      <c r="H526" s="235">
        <v>3.2000000000000002</v>
      </c>
      <c r="I526" s="236"/>
      <c r="J526" s="232"/>
      <c r="K526" s="232"/>
      <c r="L526" s="237"/>
      <c r="M526" s="238"/>
      <c r="N526" s="239"/>
      <c r="O526" s="239"/>
      <c r="P526" s="239"/>
      <c r="Q526" s="239"/>
      <c r="R526" s="239"/>
      <c r="S526" s="239"/>
      <c r="T526" s="24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1" t="s">
        <v>130</v>
      </c>
      <c r="AU526" s="241" t="s">
        <v>83</v>
      </c>
      <c r="AV526" s="14" t="s">
        <v>83</v>
      </c>
      <c r="AW526" s="14" t="s">
        <v>35</v>
      </c>
      <c r="AX526" s="14" t="s">
        <v>73</v>
      </c>
      <c r="AY526" s="241" t="s">
        <v>119</v>
      </c>
    </row>
    <row r="527" s="15" customFormat="1">
      <c r="A527" s="15"/>
      <c r="B527" s="242"/>
      <c r="C527" s="243"/>
      <c r="D527" s="222" t="s">
        <v>130</v>
      </c>
      <c r="E527" s="244" t="s">
        <v>19</v>
      </c>
      <c r="F527" s="245" t="s">
        <v>137</v>
      </c>
      <c r="G527" s="243"/>
      <c r="H527" s="246">
        <v>3.2000000000000002</v>
      </c>
      <c r="I527" s="247"/>
      <c r="J527" s="243"/>
      <c r="K527" s="243"/>
      <c r="L527" s="248"/>
      <c r="M527" s="249"/>
      <c r="N527" s="250"/>
      <c r="O527" s="250"/>
      <c r="P527" s="250"/>
      <c r="Q527" s="250"/>
      <c r="R527" s="250"/>
      <c r="S527" s="250"/>
      <c r="T527" s="251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52" t="s">
        <v>130</v>
      </c>
      <c r="AU527" s="252" t="s">
        <v>83</v>
      </c>
      <c r="AV527" s="15" t="s">
        <v>126</v>
      </c>
      <c r="AW527" s="15" t="s">
        <v>35</v>
      </c>
      <c r="AX527" s="15" t="s">
        <v>81</v>
      </c>
      <c r="AY527" s="252" t="s">
        <v>119</v>
      </c>
    </row>
    <row r="528" s="12" customFormat="1" ht="22.8" customHeight="1">
      <c r="A528" s="12"/>
      <c r="B528" s="186"/>
      <c r="C528" s="187"/>
      <c r="D528" s="188" t="s">
        <v>72</v>
      </c>
      <c r="E528" s="200" t="s">
        <v>531</v>
      </c>
      <c r="F528" s="200" t="s">
        <v>532</v>
      </c>
      <c r="G528" s="187"/>
      <c r="H528" s="187"/>
      <c r="I528" s="190"/>
      <c r="J528" s="201">
        <f>BK528</f>
        <v>0</v>
      </c>
      <c r="K528" s="187"/>
      <c r="L528" s="192"/>
      <c r="M528" s="193"/>
      <c r="N528" s="194"/>
      <c r="O528" s="194"/>
      <c r="P528" s="195">
        <f>SUM(P529:P533)</f>
        <v>0</v>
      </c>
      <c r="Q528" s="194"/>
      <c r="R528" s="195">
        <f>SUM(R529:R533)</f>
        <v>0</v>
      </c>
      <c r="S528" s="194"/>
      <c r="T528" s="196">
        <f>SUM(T529:T533)</f>
        <v>0.13100000000000001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197" t="s">
        <v>83</v>
      </c>
      <c r="AT528" s="198" t="s">
        <v>72</v>
      </c>
      <c r="AU528" s="198" t="s">
        <v>81</v>
      </c>
      <c r="AY528" s="197" t="s">
        <v>119</v>
      </c>
      <c r="BK528" s="199">
        <f>SUM(BK529:BK533)</f>
        <v>0</v>
      </c>
    </row>
    <row r="529" s="2" customFormat="1" ht="21.75" customHeight="1">
      <c r="A529" s="40"/>
      <c r="B529" s="41"/>
      <c r="C529" s="202" t="s">
        <v>533</v>
      </c>
      <c r="D529" s="202" t="s">
        <v>121</v>
      </c>
      <c r="E529" s="203" t="s">
        <v>534</v>
      </c>
      <c r="F529" s="204" t="s">
        <v>535</v>
      </c>
      <c r="G529" s="205" t="s">
        <v>124</v>
      </c>
      <c r="H529" s="206">
        <v>1</v>
      </c>
      <c r="I529" s="207"/>
      <c r="J529" s="208">
        <f>ROUND(I529*H529,2)</f>
        <v>0</v>
      </c>
      <c r="K529" s="204" t="s">
        <v>125</v>
      </c>
      <c r="L529" s="46"/>
      <c r="M529" s="209" t="s">
        <v>19</v>
      </c>
      <c r="N529" s="210" t="s">
        <v>44</v>
      </c>
      <c r="O529" s="86"/>
      <c r="P529" s="211">
        <f>O529*H529</f>
        <v>0</v>
      </c>
      <c r="Q529" s="211">
        <v>0</v>
      </c>
      <c r="R529" s="211">
        <f>Q529*H529</f>
        <v>0</v>
      </c>
      <c r="S529" s="211">
        <v>0.13100000000000001</v>
      </c>
      <c r="T529" s="212">
        <f>S529*H529</f>
        <v>0.13100000000000001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3" t="s">
        <v>266</v>
      </c>
      <c r="AT529" s="213" t="s">
        <v>121</v>
      </c>
      <c r="AU529" s="213" t="s">
        <v>83</v>
      </c>
      <c r="AY529" s="19" t="s">
        <v>119</v>
      </c>
      <c r="BE529" s="214">
        <f>IF(N529="základní",J529,0)</f>
        <v>0</v>
      </c>
      <c r="BF529" s="214">
        <f>IF(N529="snížená",J529,0)</f>
        <v>0</v>
      </c>
      <c r="BG529" s="214">
        <f>IF(N529="zákl. přenesená",J529,0)</f>
        <v>0</v>
      </c>
      <c r="BH529" s="214">
        <f>IF(N529="sníž. přenesená",J529,0)</f>
        <v>0</v>
      </c>
      <c r="BI529" s="214">
        <f>IF(N529="nulová",J529,0)</f>
        <v>0</v>
      </c>
      <c r="BJ529" s="19" t="s">
        <v>81</v>
      </c>
      <c r="BK529" s="214">
        <f>ROUND(I529*H529,2)</f>
        <v>0</v>
      </c>
      <c r="BL529" s="19" t="s">
        <v>266</v>
      </c>
      <c r="BM529" s="213" t="s">
        <v>536</v>
      </c>
    </row>
    <row r="530" s="2" customFormat="1">
      <c r="A530" s="40"/>
      <c r="B530" s="41"/>
      <c r="C530" s="42"/>
      <c r="D530" s="215" t="s">
        <v>128</v>
      </c>
      <c r="E530" s="42"/>
      <c r="F530" s="216" t="s">
        <v>537</v>
      </c>
      <c r="G530" s="42"/>
      <c r="H530" s="42"/>
      <c r="I530" s="217"/>
      <c r="J530" s="42"/>
      <c r="K530" s="42"/>
      <c r="L530" s="46"/>
      <c r="M530" s="218"/>
      <c r="N530" s="219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128</v>
      </c>
      <c r="AU530" s="19" t="s">
        <v>83</v>
      </c>
    </row>
    <row r="531" s="13" customFormat="1">
      <c r="A531" s="13"/>
      <c r="B531" s="220"/>
      <c r="C531" s="221"/>
      <c r="D531" s="222" t="s">
        <v>130</v>
      </c>
      <c r="E531" s="223" t="s">
        <v>19</v>
      </c>
      <c r="F531" s="224" t="s">
        <v>331</v>
      </c>
      <c r="G531" s="221"/>
      <c r="H531" s="223" t="s">
        <v>19</v>
      </c>
      <c r="I531" s="225"/>
      <c r="J531" s="221"/>
      <c r="K531" s="221"/>
      <c r="L531" s="226"/>
      <c r="M531" s="227"/>
      <c r="N531" s="228"/>
      <c r="O531" s="228"/>
      <c r="P531" s="228"/>
      <c r="Q531" s="228"/>
      <c r="R531" s="228"/>
      <c r="S531" s="228"/>
      <c r="T531" s="229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0" t="s">
        <v>130</v>
      </c>
      <c r="AU531" s="230" t="s">
        <v>83</v>
      </c>
      <c r="AV531" s="13" t="s">
        <v>81</v>
      </c>
      <c r="AW531" s="13" t="s">
        <v>35</v>
      </c>
      <c r="AX531" s="13" t="s">
        <v>73</v>
      </c>
      <c r="AY531" s="230" t="s">
        <v>119</v>
      </c>
    </row>
    <row r="532" s="14" customFormat="1">
      <c r="A532" s="14"/>
      <c r="B532" s="231"/>
      <c r="C532" s="232"/>
      <c r="D532" s="222" t="s">
        <v>130</v>
      </c>
      <c r="E532" s="233" t="s">
        <v>19</v>
      </c>
      <c r="F532" s="234" t="s">
        <v>81</v>
      </c>
      <c r="G532" s="232"/>
      <c r="H532" s="235">
        <v>1</v>
      </c>
      <c r="I532" s="236"/>
      <c r="J532" s="232"/>
      <c r="K532" s="232"/>
      <c r="L532" s="237"/>
      <c r="M532" s="238"/>
      <c r="N532" s="239"/>
      <c r="O532" s="239"/>
      <c r="P532" s="239"/>
      <c r="Q532" s="239"/>
      <c r="R532" s="239"/>
      <c r="S532" s="239"/>
      <c r="T532" s="240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1" t="s">
        <v>130</v>
      </c>
      <c r="AU532" s="241" t="s">
        <v>83</v>
      </c>
      <c r="AV532" s="14" t="s">
        <v>83</v>
      </c>
      <c r="AW532" s="14" t="s">
        <v>35</v>
      </c>
      <c r="AX532" s="14" t="s">
        <v>73</v>
      </c>
      <c r="AY532" s="241" t="s">
        <v>119</v>
      </c>
    </row>
    <row r="533" s="15" customFormat="1">
      <c r="A533" s="15"/>
      <c r="B533" s="242"/>
      <c r="C533" s="243"/>
      <c r="D533" s="222" t="s">
        <v>130</v>
      </c>
      <c r="E533" s="244" t="s">
        <v>19</v>
      </c>
      <c r="F533" s="245" t="s">
        <v>137</v>
      </c>
      <c r="G533" s="243"/>
      <c r="H533" s="246">
        <v>1</v>
      </c>
      <c r="I533" s="247"/>
      <c r="J533" s="243"/>
      <c r="K533" s="243"/>
      <c r="L533" s="248"/>
      <c r="M533" s="249"/>
      <c r="N533" s="250"/>
      <c r="O533" s="250"/>
      <c r="P533" s="250"/>
      <c r="Q533" s="250"/>
      <c r="R533" s="250"/>
      <c r="S533" s="250"/>
      <c r="T533" s="251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52" t="s">
        <v>130</v>
      </c>
      <c r="AU533" s="252" t="s">
        <v>83</v>
      </c>
      <c r="AV533" s="15" t="s">
        <v>126</v>
      </c>
      <c r="AW533" s="15" t="s">
        <v>35</v>
      </c>
      <c r="AX533" s="15" t="s">
        <v>81</v>
      </c>
      <c r="AY533" s="252" t="s">
        <v>119</v>
      </c>
    </row>
    <row r="534" s="12" customFormat="1" ht="22.8" customHeight="1">
      <c r="A534" s="12"/>
      <c r="B534" s="186"/>
      <c r="C534" s="187"/>
      <c r="D534" s="188" t="s">
        <v>72</v>
      </c>
      <c r="E534" s="200" t="s">
        <v>538</v>
      </c>
      <c r="F534" s="200" t="s">
        <v>539</v>
      </c>
      <c r="G534" s="187"/>
      <c r="H534" s="187"/>
      <c r="I534" s="190"/>
      <c r="J534" s="201">
        <f>BK534</f>
        <v>0</v>
      </c>
      <c r="K534" s="187"/>
      <c r="L534" s="192"/>
      <c r="M534" s="193"/>
      <c r="N534" s="194"/>
      <c r="O534" s="194"/>
      <c r="P534" s="195">
        <f>SUM(P535:P550)</f>
        <v>0</v>
      </c>
      <c r="Q534" s="194"/>
      <c r="R534" s="195">
        <f>SUM(R535:R550)</f>
        <v>0</v>
      </c>
      <c r="S534" s="194"/>
      <c r="T534" s="196">
        <f>SUM(T535:T550)</f>
        <v>0.40890699999999996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197" t="s">
        <v>83</v>
      </c>
      <c r="AT534" s="198" t="s">
        <v>72</v>
      </c>
      <c r="AU534" s="198" t="s">
        <v>81</v>
      </c>
      <c r="AY534" s="197" t="s">
        <v>119</v>
      </c>
      <c r="BK534" s="199">
        <f>SUM(BK535:BK550)</f>
        <v>0</v>
      </c>
    </row>
    <row r="535" s="2" customFormat="1" ht="16.5" customHeight="1">
      <c r="A535" s="40"/>
      <c r="B535" s="41"/>
      <c r="C535" s="202" t="s">
        <v>540</v>
      </c>
      <c r="D535" s="202" t="s">
        <v>121</v>
      </c>
      <c r="E535" s="203" t="s">
        <v>541</v>
      </c>
      <c r="F535" s="204" t="s">
        <v>542</v>
      </c>
      <c r="G535" s="205" t="s">
        <v>255</v>
      </c>
      <c r="H535" s="206">
        <v>408.90699999999998</v>
      </c>
      <c r="I535" s="207"/>
      <c r="J535" s="208">
        <f>ROUND(I535*H535,2)</f>
        <v>0</v>
      </c>
      <c r="K535" s="204" t="s">
        <v>125</v>
      </c>
      <c r="L535" s="46"/>
      <c r="M535" s="209" t="s">
        <v>19</v>
      </c>
      <c r="N535" s="210" t="s">
        <v>44</v>
      </c>
      <c r="O535" s="86"/>
      <c r="P535" s="211">
        <f>O535*H535</f>
        <v>0</v>
      </c>
      <c r="Q535" s="211">
        <v>0</v>
      </c>
      <c r="R535" s="211">
        <f>Q535*H535</f>
        <v>0</v>
      </c>
      <c r="S535" s="211">
        <v>0.001</v>
      </c>
      <c r="T535" s="212">
        <f>S535*H535</f>
        <v>0.40890699999999996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3" t="s">
        <v>266</v>
      </c>
      <c r="AT535" s="213" t="s">
        <v>121</v>
      </c>
      <c r="AU535" s="213" t="s">
        <v>83</v>
      </c>
      <c r="AY535" s="19" t="s">
        <v>119</v>
      </c>
      <c r="BE535" s="214">
        <f>IF(N535="základní",J535,0)</f>
        <v>0</v>
      </c>
      <c r="BF535" s="214">
        <f>IF(N535="snížená",J535,0)</f>
        <v>0</v>
      </c>
      <c r="BG535" s="214">
        <f>IF(N535="zákl. přenesená",J535,0)</f>
        <v>0</v>
      </c>
      <c r="BH535" s="214">
        <f>IF(N535="sníž. přenesená",J535,0)</f>
        <v>0</v>
      </c>
      <c r="BI535" s="214">
        <f>IF(N535="nulová",J535,0)</f>
        <v>0</v>
      </c>
      <c r="BJ535" s="19" t="s">
        <v>81</v>
      </c>
      <c r="BK535" s="214">
        <f>ROUND(I535*H535,2)</f>
        <v>0</v>
      </c>
      <c r="BL535" s="19" t="s">
        <v>266</v>
      </c>
      <c r="BM535" s="213" t="s">
        <v>543</v>
      </c>
    </row>
    <row r="536" s="2" customFormat="1">
      <c r="A536" s="40"/>
      <c r="B536" s="41"/>
      <c r="C536" s="42"/>
      <c r="D536" s="215" t="s">
        <v>128</v>
      </c>
      <c r="E536" s="42"/>
      <c r="F536" s="216" t="s">
        <v>544</v>
      </c>
      <c r="G536" s="42"/>
      <c r="H536" s="42"/>
      <c r="I536" s="217"/>
      <c r="J536" s="42"/>
      <c r="K536" s="42"/>
      <c r="L536" s="46"/>
      <c r="M536" s="218"/>
      <c r="N536" s="219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128</v>
      </c>
      <c r="AU536" s="19" t="s">
        <v>83</v>
      </c>
    </row>
    <row r="537" s="13" customFormat="1">
      <c r="A537" s="13"/>
      <c r="B537" s="220"/>
      <c r="C537" s="221"/>
      <c r="D537" s="222" t="s">
        <v>130</v>
      </c>
      <c r="E537" s="223" t="s">
        <v>19</v>
      </c>
      <c r="F537" s="224" t="s">
        <v>545</v>
      </c>
      <c r="G537" s="221"/>
      <c r="H537" s="223" t="s">
        <v>19</v>
      </c>
      <c r="I537" s="225"/>
      <c r="J537" s="221"/>
      <c r="K537" s="221"/>
      <c r="L537" s="226"/>
      <c r="M537" s="227"/>
      <c r="N537" s="228"/>
      <c r="O537" s="228"/>
      <c r="P537" s="228"/>
      <c r="Q537" s="228"/>
      <c r="R537" s="228"/>
      <c r="S537" s="228"/>
      <c r="T537" s="229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0" t="s">
        <v>130</v>
      </c>
      <c r="AU537" s="230" t="s">
        <v>83</v>
      </c>
      <c r="AV537" s="13" t="s">
        <v>81</v>
      </c>
      <c r="AW537" s="13" t="s">
        <v>35</v>
      </c>
      <c r="AX537" s="13" t="s">
        <v>73</v>
      </c>
      <c r="AY537" s="230" t="s">
        <v>119</v>
      </c>
    </row>
    <row r="538" s="13" customFormat="1">
      <c r="A538" s="13"/>
      <c r="B538" s="220"/>
      <c r="C538" s="221"/>
      <c r="D538" s="222" t="s">
        <v>130</v>
      </c>
      <c r="E538" s="223" t="s">
        <v>19</v>
      </c>
      <c r="F538" s="224" t="s">
        <v>546</v>
      </c>
      <c r="G538" s="221"/>
      <c r="H538" s="223" t="s">
        <v>19</v>
      </c>
      <c r="I538" s="225"/>
      <c r="J538" s="221"/>
      <c r="K538" s="221"/>
      <c r="L538" s="226"/>
      <c r="M538" s="227"/>
      <c r="N538" s="228"/>
      <c r="O538" s="228"/>
      <c r="P538" s="228"/>
      <c r="Q538" s="228"/>
      <c r="R538" s="228"/>
      <c r="S538" s="228"/>
      <c r="T538" s="229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30" t="s">
        <v>130</v>
      </c>
      <c r="AU538" s="230" t="s">
        <v>83</v>
      </c>
      <c r="AV538" s="13" t="s">
        <v>81</v>
      </c>
      <c r="AW538" s="13" t="s">
        <v>35</v>
      </c>
      <c r="AX538" s="13" t="s">
        <v>73</v>
      </c>
      <c r="AY538" s="230" t="s">
        <v>119</v>
      </c>
    </row>
    <row r="539" s="14" customFormat="1">
      <c r="A539" s="14"/>
      <c r="B539" s="231"/>
      <c r="C539" s="232"/>
      <c r="D539" s="222" t="s">
        <v>130</v>
      </c>
      <c r="E539" s="233" t="s">
        <v>19</v>
      </c>
      <c r="F539" s="234" t="s">
        <v>547</v>
      </c>
      <c r="G539" s="232"/>
      <c r="H539" s="235">
        <v>82.200000000000003</v>
      </c>
      <c r="I539" s="236"/>
      <c r="J539" s="232"/>
      <c r="K539" s="232"/>
      <c r="L539" s="237"/>
      <c r="M539" s="238"/>
      <c r="N539" s="239"/>
      <c r="O539" s="239"/>
      <c r="P539" s="239"/>
      <c r="Q539" s="239"/>
      <c r="R539" s="239"/>
      <c r="S539" s="239"/>
      <c r="T539" s="240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1" t="s">
        <v>130</v>
      </c>
      <c r="AU539" s="241" t="s">
        <v>83</v>
      </c>
      <c r="AV539" s="14" t="s">
        <v>83</v>
      </c>
      <c r="AW539" s="14" t="s">
        <v>35</v>
      </c>
      <c r="AX539" s="14" t="s">
        <v>73</v>
      </c>
      <c r="AY539" s="241" t="s">
        <v>119</v>
      </c>
    </row>
    <row r="540" s="14" customFormat="1">
      <c r="A540" s="14"/>
      <c r="B540" s="231"/>
      <c r="C540" s="232"/>
      <c r="D540" s="222" t="s">
        <v>130</v>
      </c>
      <c r="E540" s="233" t="s">
        <v>19</v>
      </c>
      <c r="F540" s="234" t="s">
        <v>548</v>
      </c>
      <c r="G540" s="232"/>
      <c r="H540" s="235">
        <v>32.880000000000003</v>
      </c>
      <c r="I540" s="236"/>
      <c r="J540" s="232"/>
      <c r="K540" s="232"/>
      <c r="L540" s="237"/>
      <c r="M540" s="238"/>
      <c r="N540" s="239"/>
      <c r="O540" s="239"/>
      <c r="P540" s="239"/>
      <c r="Q540" s="239"/>
      <c r="R540" s="239"/>
      <c r="S540" s="239"/>
      <c r="T540" s="240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41" t="s">
        <v>130</v>
      </c>
      <c r="AU540" s="241" t="s">
        <v>83</v>
      </c>
      <c r="AV540" s="14" t="s">
        <v>83</v>
      </c>
      <c r="AW540" s="14" t="s">
        <v>35</v>
      </c>
      <c r="AX540" s="14" t="s">
        <v>73</v>
      </c>
      <c r="AY540" s="241" t="s">
        <v>119</v>
      </c>
    </row>
    <row r="541" s="14" customFormat="1">
      <c r="A541" s="14"/>
      <c r="B541" s="231"/>
      <c r="C541" s="232"/>
      <c r="D541" s="222" t="s">
        <v>130</v>
      </c>
      <c r="E541" s="233" t="s">
        <v>19</v>
      </c>
      <c r="F541" s="234" t="s">
        <v>548</v>
      </c>
      <c r="G541" s="232"/>
      <c r="H541" s="235">
        <v>32.880000000000003</v>
      </c>
      <c r="I541" s="236"/>
      <c r="J541" s="232"/>
      <c r="K541" s="232"/>
      <c r="L541" s="237"/>
      <c r="M541" s="238"/>
      <c r="N541" s="239"/>
      <c r="O541" s="239"/>
      <c r="P541" s="239"/>
      <c r="Q541" s="239"/>
      <c r="R541" s="239"/>
      <c r="S541" s="239"/>
      <c r="T541" s="24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1" t="s">
        <v>130</v>
      </c>
      <c r="AU541" s="241" t="s">
        <v>83</v>
      </c>
      <c r="AV541" s="14" t="s">
        <v>83</v>
      </c>
      <c r="AW541" s="14" t="s">
        <v>35</v>
      </c>
      <c r="AX541" s="14" t="s">
        <v>73</v>
      </c>
      <c r="AY541" s="241" t="s">
        <v>119</v>
      </c>
    </row>
    <row r="542" s="14" customFormat="1">
      <c r="A542" s="14"/>
      <c r="B542" s="231"/>
      <c r="C542" s="232"/>
      <c r="D542" s="222" t="s">
        <v>130</v>
      </c>
      <c r="E542" s="233" t="s">
        <v>19</v>
      </c>
      <c r="F542" s="234" t="s">
        <v>548</v>
      </c>
      <c r="G542" s="232"/>
      <c r="H542" s="235">
        <v>32.880000000000003</v>
      </c>
      <c r="I542" s="236"/>
      <c r="J542" s="232"/>
      <c r="K542" s="232"/>
      <c r="L542" s="237"/>
      <c r="M542" s="238"/>
      <c r="N542" s="239"/>
      <c r="O542" s="239"/>
      <c r="P542" s="239"/>
      <c r="Q542" s="239"/>
      <c r="R542" s="239"/>
      <c r="S542" s="239"/>
      <c r="T542" s="240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1" t="s">
        <v>130</v>
      </c>
      <c r="AU542" s="241" t="s">
        <v>83</v>
      </c>
      <c r="AV542" s="14" t="s">
        <v>83</v>
      </c>
      <c r="AW542" s="14" t="s">
        <v>35</v>
      </c>
      <c r="AX542" s="14" t="s">
        <v>73</v>
      </c>
      <c r="AY542" s="241" t="s">
        <v>119</v>
      </c>
    </row>
    <row r="543" s="13" customFormat="1">
      <c r="A543" s="13"/>
      <c r="B543" s="220"/>
      <c r="C543" s="221"/>
      <c r="D543" s="222" t="s">
        <v>130</v>
      </c>
      <c r="E543" s="223" t="s">
        <v>19</v>
      </c>
      <c r="F543" s="224" t="s">
        <v>549</v>
      </c>
      <c r="G543" s="221"/>
      <c r="H543" s="223" t="s">
        <v>19</v>
      </c>
      <c r="I543" s="225"/>
      <c r="J543" s="221"/>
      <c r="K543" s="221"/>
      <c r="L543" s="226"/>
      <c r="M543" s="227"/>
      <c r="N543" s="228"/>
      <c r="O543" s="228"/>
      <c r="P543" s="228"/>
      <c r="Q543" s="228"/>
      <c r="R543" s="228"/>
      <c r="S543" s="228"/>
      <c r="T543" s="22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0" t="s">
        <v>130</v>
      </c>
      <c r="AU543" s="230" t="s">
        <v>83</v>
      </c>
      <c r="AV543" s="13" t="s">
        <v>81</v>
      </c>
      <c r="AW543" s="13" t="s">
        <v>35</v>
      </c>
      <c r="AX543" s="13" t="s">
        <v>73</v>
      </c>
      <c r="AY543" s="230" t="s">
        <v>119</v>
      </c>
    </row>
    <row r="544" s="14" customFormat="1">
      <c r="A544" s="14"/>
      <c r="B544" s="231"/>
      <c r="C544" s="232"/>
      <c r="D544" s="222" t="s">
        <v>130</v>
      </c>
      <c r="E544" s="233" t="s">
        <v>19</v>
      </c>
      <c r="F544" s="234" t="s">
        <v>550</v>
      </c>
      <c r="G544" s="232"/>
      <c r="H544" s="235">
        <v>77.087999999999994</v>
      </c>
      <c r="I544" s="236"/>
      <c r="J544" s="232"/>
      <c r="K544" s="232"/>
      <c r="L544" s="237"/>
      <c r="M544" s="238"/>
      <c r="N544" s="239"/>
      <c r="O544" s="239"/>
      <c r="P544" s="239"/>
      <c r="Q544" s="239"/>
      <c r="R544" s="239"/>
      <c r="S544" s="239"/>
      <c r="T544" s="24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1" t="s">
        <v>130</v>
      </c>
      <c r="AU544" s="241" t="s">
        <v>83</v>
      </c>
      <c r="AV544" s="14" t="s">
        <v>83</v>
      </c>
      <c r="AW544" s="14" t="s">
        <v>35</v>
      </c>
      <c r="AX544" s="14" t="s">
        <v>73</v>
      </c>
      <c r="AY544" s="241" t="s">
        <v>119</v>
      </c>
    </row>
    <row r="545" s="13" customFormat="1">
      <c r="A545" s="13"/>
      <c r="B545" s="220"/>
      <c r="C545" s="221"/>
      <c r="D545" s="222" t="s">
        <v>130</v>
      </c>
      <c r="E545" s="223" t="s">
        <v>19</v>
      </c>
      <c r="F545" s="224" t="s">
        <v>551</v>
      </c>
      <c r="G545" s="221"/>
      <c r="H545" s="223" t="s">
        <v>19</v>
      </c>
      <c r="I545" s="225"/>
      <c r="J545" s="221"/>
      <c r="K545" s="221"/>
      <c r="L545" s="226"/>
      <c r="M545" s="227"/>
      <c r="N545" s="228"/>
      <c r="O545" s="228"/>
      <c r="P545" s="228"/>
      <c r="Q545" s="228"/>
      <c r="R545" s="228"/>
      <c r="S545" s="228"/>
      <c r="T545" s="229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0" t="s">
        <v>130</v>
      </c>
      <c r="AU545" s="230" t="s">
        <v>83</v>
      </c>
      <c r="AV545" s="13" t="s">
        <v>81</v>
      </c>
      <c r="AW545" s="13" t="s">
        <v>35</v>
      </c>
      <c r="AX545" s="13" t="s">
        <v>73</v>
      </c>
      <c r="AY545" s="230" t="s">
        <v>119</v>
      </c>
    </row>
    <row r="546" s="14" customFormat="1">
      <c r="A546" s="14"/>
      <c r="B546" s="231"/>
      <c r="C546" s="232"/>
      <c r="D546" s="222" t="s">
        <v>130</v>
      </c>
      <c r="E546" s="233" t="s">
        <v>19</v>
      </c>
      <c r="F546" s="234" t="s">
        <v>552</v>
      </c>
      <c r="G546" s="232"/>
      <c r="H546" s="235">
        <v>51.877000000000002</v>
      </c>
      <c r="I546" s="236"/>
      <c r="J546" s="232"/>
      <c r="K546" s="232"/>
      <c r="L546" s="237"/>
      <c r="M546" s="238"/>
      <c r="N546" s="239"/>
      <c r="O546" s="239"/>
      <c r="P546" s="239"/>
      <c r="Q546" s="239"/>
      <c r="R546" s="239"/>
      <c r="S546" s="239"/>
      <c r="T546" s="240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1" t="s">
        <v>130</v>
      </c>
      <c r="AU546" s="241" t="s">
        <v>83</v>
      </c>
      <c r="AV546" s="14" t="s">
        <v>83</v>
      </c>
      <c r="AW546" s="14" t="s">
        <v>35</v>
      </c>
      <c r="AX546" s="14" t="s">
        <v>73</v>
      </c>
      <c r="AY546" s="241" t="s">
        <v>119</v>
      </c>
    </row>
    <row r="547" s="14" customFormat="1">
      <c r="A547" s="14"/>
      <c r="B547" s="231"/>
      <c r="C547" s="232"/>
      <c r="D547" s="222" t="s">
        <v>130</v>
      </c>
      <c r="E547" s="233" t="s">
        <v>19</v>
      </c>
      <c r="F547" s="234" t="s">
        <v>553</v>
      </c>
      <c r="G547" s="232"/>
      <c r="H547" s="235">
        <v>32.542000000000002</v>
      </c>
      <c r="I547" s="236"/>
      <c r="J547" s="232"/>
      <c r="K547" s="232"/>
      <c r="L547" s="237"/>
      <c r="M547" s="238"/>
      <c r="N547" s="239"/>
      <c r="O547" s="239"/>
      <c r="P547" s="239"/>
      <c r="Q547" s="239"/>
      <c r="R547" s="239"/>
      <c r="S547" s="239"/>
      <c r="T547" s="24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1" t="s">
        <v>130</v>
      </c>
      <c r="AU547" s="241" t="s">
        <v>83</v>
      </c>
      <c r="AV547" s="14" t="s">
        <v>83</v>
      </c>
      <c r="AW547" s="14" t="s">
        <v>35</v>
      </c>
      <c r="AX547" s="14" t="s">
        <v>73</v>
      </c>
      <c r="AY547" s="241" t="s">
        <v>119</v>
      </c>
    </row>
    <row r="548" s="13" customFormat="1">
      <c r="A548" s="13"/>
      <c r="B548" s="220"/>
      <c r="C548" s="221"/>
      <c r="D548" s="222" t="s">
        <v>130</v>
      </c>
      <c r="E548" s="223" t="s">
        <v>19</v>
      </c>
      <c r="F548" s="224" t="s">
        <v>554</v>
      </c>
      <c r="G548" s="221"/>
      <c r="H548" s="223" t="s">
        <v>19</v>
      </c>
      <c r="I548" s="225"/>
      <c r="J548" s="221"/>
      <c r="K548" s="221"/>
      <c r="L548" s="226"/>
      <c r="M548" s="227"/>
      <c r="N548" s="228"/>
      <c r="O548" s="228"/>
      <c r="P548" s="228"/>
      <c r="Q548" s="228"/>
      <c r="R548" s="228"/>
      <c r="S548" s="228"/>
      <c r="T548" s="22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0" t="s">
        <v>130</v>
      </c>
      <c r="AU548" s="230" t="s">
        <v>83</v>
      </c>
      <c r="AV548" s="13" t="s">
        <v>81</v>
      </c>
      <c r="AW548" s="13" t="s">
        <v>35</v>
      </c>
      <c r="AX548" s="13" t="s">
        <v>73</v>
      </c>
      <c r="AY548" s="230" t="s">
        <v>119</v>
      </c>
    </row>
    <row r="549" s="14" customFormat="1">
      <c r="A549" s="14"/>
      <c r="B549" s="231"/>
      <c r="C549" s="232"/>
      <c r="D549" s="222" t="s">
        <v>130</v>
      </c>
      <c r="E549" s="233" t="s">
        <v>19</v>
      </c>
      <c r="F549" s="234" t="s">
        <v>555</v>
      </c>
      <c r="G549" s="232"/>
      <c r="H549" s="235">
        <v>66.560000000000002</v>
      </c>
      <c r="I549" s="236"/>
      <c r="J549" s="232"/>
      <c r="K549" s="232"/>
      <c r="L549" s="237"/>
      <c r="M549" s="238"/>
      <c r="N549" s="239"/>
      <c r="O549" s="239"/>
      <c r="P549" s="239"/>
      <c r="Q549" s="239"/>
      <c r="R549" s="239"/>
      <c r="S549" s="239"/>
      <c r="T549" s="24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1" t="s">
        <v>130</v>
      </c>
      <c r="AU549" s="241" t="s">
        <v>83</v>
      </c>
      <c r="AV549" s="14" t="s">
        <v>83</v>
      </c>
      <c r="AW549" s="14" t="s">
        <v>35</v>
      </c>
      <c r="AX549" s="14" t="s">
        <v>73</v>
      </c>
      <c r="AY549" s="241" t="s">
        <v>119</v>
      </c>
    </row>
    <row r="550" s="15" customFormat="1">
      <c r="A550" s="15"/>
      <c r="B550" s="242"/>
      <c r="C550" s="243"/>
      <c r="D550" s="222" t="s">
        <v>130</v>
      </c>
      <c r="E550" s="244" t="s">
        <v>19</v>
      </c>
      <c r="F550" s="245" t="s">
        <v>137</v>
      </c>
      <c r="G550" s="243"/>
      <c r="H550" s="246">
        <v>408.90699999999998</v>
      </c>
      <c r="I550" s="247"/>
      <c r="J550" s="243"/>
      <c r="K550" s="243"/>
      <c r="L550" s="248"/>
      <c r="M550" s="249"/>
      <c r="N550" s="250"/>
      <c r="O550" s="250"/>
      <c r="P550" s="250"/>
      <c r="Q550" s="250"/>
      <c r="R550" s="250"/>
      <c r="S550" s="250"/>
      <c r="T550" s="251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2" t="s">
        <v>130</v>
      </c>
      <c r="AU550" s="252" t="s">
        <v>83</v>
      </c>
      <c r="AV550" s="15" t="s">
        <v>126</v>
      </c>
      <c r="AW550" s="15" t="s">
        <v>35</v>
      </c>
      <c r="AX550" s="15" t="s">
        <v>81</v>
      </c>
      <c r="AY550" s="252" t="s">
        <v>119</v>
      </c>
    </row>
    <row r="551" s="12" customFormat="1" ht="25.92" customHeight="1">
      <c r="A551" s="12"/>
      <c r="B551" s="186"/>
      <c r="C551" s="187"/>
      <c r="D551" s="188" t="s">
        <v>72</v>
      </c>
      <c r="E551" s="189" t="s">
        <v>556</v>
      </c>
      <c r="F551" s="189" t="s">
        <v>557</v>
      </c>
      <c r="G551" s="187"/>
      <c r="H551" s="187"/>
      <c r="I551" s="190"/>
      <c r="J551" s="191">
        <f>BK551</f>
        <v>0</v>
      </c>
      <c r="K551" s="187"/>
      <c r="L551" s="192"/>
      <c r="M551" s="193"/>
      <c r="N551" s="194"/>
      <c r="O551" s="194"/>
      <c r="P551" s="195">
        <f>SUM(P552:P571)</f>
        <v>0</v>
      </c>
      <c r="Q551" s="194"/>
      <c r="R551" s="195">
        <f>SUM(R552:R571)</f>
        <v>0</v>
      </c>
      <c r="S551" s="194"/>
      <c r="T551" s="196">
        <f>SUM(T552:T571)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197" t="s">
        <v>126</v>
      </c>
      <c r="AT551" s="198" t="s">
        <v>72</v>
      </c>
      <c r="AU551" s="198" t="s">
        <v>73</v>
      </c>
      <c r="AY551" s="197" t="s">
        <v>119</v>
      </c>
      <c r="BK551" s="199">
        <f>SUM(BK552:BK571)</f>
        <v>0</v>
      </c>
    </row>
    <row r="552" s="2" customFormat="1" ht="16.5" customHeight="1">
      <c r="A552" s="40"/>
      <c r="B552" s="41"/>
      <c r="C552" s="202" t="s">
        <v>558</v>
      </c>
      <c r="D552" s="202" t="s">
        <v>121</v>
      </c>
      <c r="E552" s="203" t="s">
        <v>559</v>
      </c>
      <c r="F552" s="204" t="s">
        <v>560</v>
      </c>
      <c r="G552" s="205" t="s">
        <v>561</v>
      </c>
      <c r="H552" s="206">
        <v>1</v>
      </c>
      <c r="I552" s="207"/>
      <c r="J552" s="208">
        <f>ROUND(I552*H552,2)</f>
        <v>0</v>
      </c>
      <c r="K552" s="204" t="s">
        <v>19</v>
      </c>
      <c r="L552" s="46"/>
      <c r="M552" s="209" t="s">
        <v>19</v>
      </c>
      <c r="N552" s="210" t="s">
        <v>44</v>
      </c>
      <c r="O552" s="86"/>
      <c r="P552" s="211">
        <f>O552*H552</f>
        <v>0</v>
      </c>
      <c r="Q552" s="211">
        <v>0</v>
      </c>
      <c r="R552" s="211">
        <f>Q552*H552</f>
        <v>0</v>
      </c>
      <c r="S552" s="211">
        <v>0</v>
      </c>
      <c r="T552" s="212">
        <f>S552*H552</f>
        <v>0</v>
      </c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R552" s="213" t="s">
        <v>562</v>
      </c>
      <c r="AT552" s="213" t="s">
        <v>121</v>
      </c>
      <c r="AU552" s="213" t="s">
        <v>81</v>
      </c>
      <c r="AY552" s="19" t="s">
        <v>119</v>
      </c>
      <c r="BE552" s="214">
        <f>IF(N552="základní",J552,0)</f>
        <v>0</v>
      </c>
      <c r="BF552" s="214">
        <f>IF(N552="snížená",J552,0)</f>
        <v>0</v>
      </c>
      <c r="BG552" s="214">
        <f>IF(N552="zákl. přenesená",J552,0)</f>
        <v>0</v>
      </c>
      <c r="BH552" s="214">
        <f>IF(N552="sníž. přenesená",J552,0)</f>
        <v>0</v>
      </c>
      <c r="BI552" s="214">
        <f>IF(N552="nulová",J552,0)</f>
        <v>0</v>
      </c>
      <c r="BJ552" s="19" t="s">
        <v>81</v>
      </c>
      <c r="BK552" s="214">
        <f>ROUND(I552*H552,2)</f>
        <v>0</v>
      </c>
      <c r="BL552" s="19" t="s">
        <v>562</v>
      </c>
      <c r="BM552" s="213" t="s">
        <v>563</v>
      </c>
    </row>
    <row r="553" s="2" customFormat="1" ht="16.5" customHeight="1">
      <c r="A553" s="40"/>
      <c r="B553" s="41"/>
      <c r="C553" s="202" t="s">
        <v>564</v>
      </c>
      <c r="D553" s="202" t="s">
        <v>121</v>
      </c>
      <c r="E553" s="203" t="s">
        <v>565</v>
      </c>
      <c r="F553" s="204" t="s">
        <v>566</v>
      </c>
      <c r="G553" s="205" t="s">
        <v>561</v>
      </c>
      <c r="H553" s="206">
        <v>1</v>
      </c>
      <c r="I553" s="207"/>
      <c r="J553" s="208">
        <f>ROUND(I553*H553,2)</f>
        <v>0</v>
      </c>
      <c r="K553" s="204" t="s">
        <v>19</v>
      </c>
      <c r="L553" s="46"/>
      <c r="M553" s="209" t="s">
        <v>19</v>
      </c>
      <c r="N553" s="210" t="s">
        <v>44</v>
      </c>
      <c r="O553" s="86"/>
      <c r="P553" s="211">
        <f>O553*H553</f>
        <v>0</v>
      </c>
      <c r="Q553" s="211">
        <v>0</v>
      </c>
      <c r="R553" s="211">
        <f>Q553*H553</f>
        <v>0</v>
      </c>
      <c r="S553" s="211">
        <v>0</v>
      </c>
      <c r="T553" s="212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3" t="s">
        <v>562</v>
      </c>
      <c r="AT553" s="213" t="s">
        <v>121</v>
      </c>
      <c r="AU553" s="213" t="s">
        <v>81</v>
      </c>
      <c r="AY553" s="19" t="s">
        <v>119</v>
      </c>
      <c r="BE553" s="214">
        <f>IF(N553="základní",J553,0)</f>
        <v>0</v>
      </c>
      <c r="BF553" s="214">
        <f>IF(N553="snížená",J553,0)</f>
        <v>0</v>
      </c>
      <c r="BG553" s="214">
        <f>IF(N553="zákl. přenesená",J553,0)</f>
        <v>0</v>
      </c>
      <c r="BH553" s="214">
        <f>IF(N553="sníž. přenesená",J553,0)</f>
        <v>0</v>
      </c>
      <c r="BI553" s="214">
        <f>IF(N553="nulová",J553,0)</f>
        <v>0</v>
      </c>
      <c r="BJ553" s="19" t="s">
        <v>81</v>
      </c>
      <c r="BK553" s="214">
        <f>ROUND(I553*H553,2)</f>
        <v>0</v>
      </c>
      <c r="BL553" s="19" t="s">
        <v>562</v>
      </c>
      <c r="BM553" s="213" t="s">
        <v>567</v>
      </c>
    </row>
    <row r="554" s="2" customFormat="1">
      <c r="A554" s="40"/>
      <c r="B554" s="41"/>
      <c r="C554" s="42"/>
      <c r="D554" s="222" t="s">
        <v>568</v>
      </c>
      <c r="E554" s="42"/>
      <c r="F554" s="274" t="s">
        <v>569</v>
      </c>
      <c r="G554" s="42"/>
      <c r="H554" s="42"/>
      <c r="I554" s="217"/>
      <c r="J554" s="42"/>
      <c r="K554" s="42"/>
      <c r="L554" s="46"/>
      <c r="M554" s="218"/>
      <c r="N554" s="219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568</v>
      </c>
      <c r="AU554" s="19" t="s">
        <v>81</v>
      </c>
    </row>
    <row r="555" s="14" customFormat="1">
      <c r="A555" s="14"/>
      <c r="B555" s="231"/>
      <c r="C555" s="232"/>
      <c r="D555" s="222" t="s">
        <v>130</v>
      </c>
      <c r="E555" s="233" t="s">
        <v>19</v>
      </c>
      <c r="F555" s="234" t="s">
        <v>81</v>
      </c>
      <c r="G555" s="232"/>
      <c r="H555" s="235">
        <v>1</v>
      </c>
      <c r="I555" s="236"/>
      <c r="J555" s="232"/>
      <c r="K555" s="232"/>
      <c r="L555" s="237"/>
      <c r="M555" s="238"/>
      <c r="N555" s="239"/>
      <c r="O555" s="239"/>
      <c r="P555" s="239"/>
      <c r="Q555" s="239"/>
      <c r="R555" s="239"/>
      <c r="S555" s="239"/>
      <c r="T555" s="240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41" t="s">
        <v>130</v>
      </c>
      <c r="AU555" s="241" t="s">
        <v>81</v>
      </c>
      <c r="AV555" s="14" t="s">
        <v>83</v>
      </c>
      <c r="AW555" s="14" t="s">
        <v>35</v>
      </c>
      <c r="AX555" s="14" t="s">
        <v>73</v>
      </c>
      <c r="AY555" s="241" t="s">
        <v>119</v>
      </c>
    </row>
    <row r="556" s="15" customFormat="1">
      <c r="A556" s="15"/>
      <c r="B556" s="242"/>
      <c r="C556" s="243"/>
      <c r="D556" s="222" t="s">
        <v>130</v>
      </c>
      <c r="E556" s="244" t="s">
        <v>19</v>
      </c>
      <c r="F556" s="245" t="s">
        <v>137</v>
      </c>
      <c r="G556" s="243"/>
      <c r="H556" s="246">
        <v>1</v>
      </c>
      <c r="I556" s="247"/>
      <c r="J556" s="243"/>
      <c r="K556" s="243"/>
      <c r="L556" s="248"/>
      <c r="M556" s="249"/>
      <c r="N556" s="250"/>
      <c r="O556" s="250"/>
      <c r="P556" s="250"/>
      <c r="Q556" s="250"/>
      <c r="R556" s="250"/>
      <c r="S556" s="250"/>
      <c r="T556" s="251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2" t="s">
        <v>130</v>
      </c>
      <c r="AU556" s="252" t="s">
        <v>81</v>
      </c>
      <c r="AV556" s="15" t="s">
        <v>126</v>
      </c>
      <c r="AW556" s="15" t="s">
        <v>35</v>
      </c>
      <c r="AX556" s="15" t="s">
        <v>81</v>
      </c>
      <c r="AY556" s="252" t="s">
        <v>119</v>
      </c>
    </row>
    <row r="557" s="2" customFormat="1" ht="16.5" customHeight="1">
      <c r="A557" s="40"/>
      <c r="B557" s="41"/>
      <c r="C557" s="202" t="s">
        <v>570</v>
      </c>
      <c r="D557" s="202" t="s">
        <v>121</v>
      </c>
      <c r="E557" s="203" t="s">
        <v>571</v>
      </c>
      <c r="F557" s="204" t="s">
        <v>572</v>
      </c>
      <c r="G557" s="205" t="s">
        <v>561</v>
      </c>
      <c r="H557" s="206">
        <v>1</v>
      </c>
      <c r="I557" s="207"/>
      <c r="J557" s="208">
        <f>ROUND(I557*H557,2)</f>
        <v>0</v>
      </c>
      <c r="K557" s="204" t="s">
        <v>19</v>
      </c>
      <c r="L557" s="46"/>
      <c r="M557" s="209" t="s">
        <v>19</v>
      </c>
      <c r="N557" s="210" t="s">
        <v>44</v>
      </c>
      <c r="O557" s="86"/>
      <c r="P557" s="211">
        <f>O557*H557</f>
        <v>0</v>
      </c>
      <c r="Q557" s="211">
        <v>0</v>
      </c>
      <c r="R557" s="211">
        <f>Q557*H557</f>
        <v>0</v>
      </c>
      <c r="S557" s="211">
        <v>0</v>
      </c>
      <c r="T557" s="212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3" t="s">
        <v>562</v>
      </c>
      <c r="AT557" s="213" t="s">
        <v>121</v>
      </c>
      <c r="AU557" s="213" t="s">
        <v>81</v>
      </c>
      <c r="AY557" s="19" t="s">
        <v>119</v>
      </c>
      <c r="BE557" s="214">
        <f>IF(N557="základní",J557,0)</f>
        <v>0</v>
      </c>
      <c r="BF557" s="214">
        <f>IF(N557="snížená",J557,0)</f>
        <v>0</v>
      </c>
      <c r="BG557" s="214">
        <f>IF(N557="zákl. přenesená",J557,0)</f>
        <v>0</v>
      </c>
      <c r="BH557" s="214">
        <f>IF(N557="sníž. přenesená",J557,0)</f>
        <v>0</v>
      </c>
      <c r="BI557" s="214">
        <f>IF(N557="nulová",J557,0)</f>
        <v>0</v>
      </c>
      <c r="BJ557" s="19" t="s">
        <v>81</v>
      </c>
      <c r="BK557" s="214">
        <f>ROUND(I557*H557,2)</f>
        <v>0</v>
      </c>
      <c r="BL557" s="19" t="s">
        <v>562</v>
      </c>
      <c r="BM557" s="213" t="s">
        <v>573</v>
      </c>
    </row>
    <row r="558" s="14" customFormat="1">
      <c r="A558" s="14"/>
      <c r="B558" s="231"/>
      <c r="C558" s="232"/>
      <c r="D558" s="222" t="s">
        <v>130</v>
      </c>
      <c r="E558" s="233" t="s">
        <v>19</v>
      </c>
      <c r="F558" s="234" t="s">
        <v>81</v>
      </c>
      <c r="G558" s="232"/>
      <c r="H558" s="235">
        <v>1</v>
      </c>
      <c r="I558" s="236"/>
      <c r="J558" s="232"/>
      <c r="K558" s="232"/>
      <c r="L558" s="237"/>
      <c r="M558" s="238"/>
      <c r="N558" s="239"/>
      <c r="O558" s="239"/>
      <c r="P558" s="239"/>
      <c r="Q558" s="239"/>
      <c r="R558" s="239"/>
      <c r="S558" s="239"/>
      <c r="T558" s="240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1" t="s">
        <v>130</v>
      </c>
      <c r="AU558" s="241" t="s">
        <v>81</v>
      </c>
      <c r="AV558" s="14" t="s">
        <v>83</v>
      </c>
      <c r="AW558" s="14" t="s">
        <v>35</v>
      </c>
      <c r="AX558" s="14" t="s">
        <v>73</v>
      </c>
      <c r="AY558" s="241" t="s">
        <v>119</v>
      </c>
    </row>
    <row r="559" s="15" customFormat="1">
      <c r="A559" s="15"/>
      <c r="B559" s="242"/>
      <c r="C559" s="243"/>
      <c r="D559" s="222" t="s">
        <v>130</v>
      </c>
      <c r="E559" s="244" t="s">
        <v>19</v>
      </c>
      <c r="F559" s="245" t="s">
        <v>137</v>
      </c>
      <c r="G559" s="243"/>
      <c r="H559" s="246">
        <v>1</v>
      </c>
      <c r="I559" s="247"/>
      <c r="J559" s="243"/>
      <c r="K559" s="243"/>
      <c r="L559" s="248"/>
      <c r="M559" s="249"/>
      <c r="N559" s="250"/>
      <c r="O559" s="250"/>
      <c r="P559" s="250"/>
      <c r="Q559" s="250"/>
      <c r="R559" s="250"/>
      <c r="S559" s="250"/>
      <c r="T559" s="251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52" t="s">
        <v>130</v>
      </c>
      <c r="AU559" s="252" t="s">
        <v>81</v>
      </c>
      <c r="AV559" s="15" t="s">
        <v>126</v>
      </c>
      <c r="AW559" s="15" t="s">
        <v>35</v>
      </c>
      <c r="AX559" s="15" t="s">
        <v>81</v>
      </c>
      <c r="AY559" s="252" t="s">
        <v>119</v>
      </c>
    </row>
    <row r="560" s="2" customFormat="1" ht="16.5" customHeight="1">
      <c r="A560" s="40"/>
      <c r="B560" s="41"/>
      <c r="C560" s="202" t="s">
        <v>574</v>
      </c>
      <c r="D560" s="202" t="s">
        <v>121</v>
      </c>
      <c r="E560" s="203" t="s">
        <v>575</v>
      </c>
      <c r="F560" s="204" t="s">
        <v>576</v>
      </c>
      <c r="G560" s="205" t="s">
        <v>561</v>
      </c>
      <c r="H560" s="206">
        <v>1</v>
      </c>
      <c r="I560" s="207"/>
      <c r="J560" s="208">
        <f>ROUND(I560*H560,2)</f>
        <v>0</v>
      </c>
      <c r="K560" s="204" t="s">
        <v>19</v>
      </c>
      <c r="L560" s="46"/>
      <c r="M560" s="209" t="s">
        <v>19</v>
      </c>
      <c r="N560" s="210" t="s">
        <v>44</v>
      </c>
      <c r="O560" s="86"/>
      <c r="P560" s="211">
        <f>O560*H560</f>
        <v>0</v>
      </c>
      <c r="Q560" s="211">
        <v>0</v>
      </c>
      <c r="R560" s="211">
        <f>Q560*H560</f>
        <v>0</v>
      </c>
      <c r="S560" s="211">
        <v>0</v>
      </c>
      <c r="T560" s="212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13" t="s">
        <v>562</v>
      </c>
      <c r="AT560" s="213" t="s">
        <v>121</v>
      </c>
      <c r="AU560" s="213" t="s">
        <v>81</v>
      </c>
      <c r="AY560" s="19" t="s">
        <v>119</v>
      </c>
      <c r="BE560" s="214">
        <f>IF(N560="základní",J560,0)</f>
        <v>0</v>
      </c>
      <c r="BF560" s="214">
        <f>IF(N560="snížená",J560,0)</f>
        <v>0</v>
      </c>
      <c r="BG560" s="214">
        <f>IF(N560="zákl. přenesená",J560,0)</f>
        <v>0</v>
      </c>
      <c r="BH560" s="214">
        <f>IF(N560="sníž. přenesená",J560,0)</f>
        <v>0</v>
      </c>
      <c r="BI560" s="214">
        <f>IF(N560="nulová",J560,0)</f>
        <v>0</v>
      </c>
      <c r="BJ560" s="19" t="s">
        <v>81</v>
      </c>
      <c r="BK560" s="214">
        <f>ROUND(I560*H560,2)</f>
        <v>0</v>
      </c>
      <c r="BL560" s="19" t="s">
        <v>562</v>
      </c>
      <c r="BM560" s="213" t="s">
        <v>577</v>
      </c>
    </row>
    <row r="561" s="2" customFormat="1">
      <c r="A561" s="40"/>
      <c r="B561" s="41"/>
      <c r="C561" s="42"/>
      <c r="D561" s="222" t="s">
        <v>568</v>
      </c>
      <c r="E561" s="42"/>
      <c r="F561" s="274" t="s">
        <v>578</v>
      </c>
      <c r="G561" s="42"/>
      <c r="H561" s="42"/>
      <c r="I561" s="217"/>
      <c r="J561" s="42"/>
      <c r="K561" s="42"/>
      <c r="L561" s="46"/>
      <c r="M561" s="218"/>
      <c r="N561" s="219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568</v>
      </c>
      <c r="AU561" s="19" t="s">
        <v>81</v>
      </c>
    </row>
    <row r="562" s="14" customFormat="1">
      <c r="A562" s="14"/>
      <c r="B562" s="231"/>
      <c r="C562" s="232"/>
      <c r="D562" s="222" t="s">
        <v>130</v>
      </c>
      <c r="E562" s="233" t="s">
        <v>19</v>
      </c>
      <c r="F562" s="234" t="s">
        <v>81</v>
      </c>
      <c r="G562" s="232"/>
      <c r="H562" s="235">
        <v>1</v>
      </c>
      <c r="I562" s="236"/>
      <c r="J562" s="232"/>
      <c r="K562" s="232"/>
      <c r="L562" s="237"/>
      <c r="M562" s="238"/>
      <c r="N562" s="239"/>
      <c r="O562" s="239"/>
      <c r="P562" s="239"/>
      <c r="Q562" s="239"/>
      <c r="R562" s="239"/>
      <c r="S562" s="239"/>
      <c r="T562" s="240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1" t="s">
        <v>130</v>
      </c>
      <c r="AU562" s="241" t="s">
        <v>81</v>
      </c>
      <c r="AV562" s="14" t="s">
        <v>83</v>
      </c>
      <c r="AW562" s="14" t="s">
        <v>35</v>
      </c>
      <c r="AX562" s="14" t="s">
        <v>73</v>
      </c>
      <c r="AY562" s="241" t="s">
        <v>119</v>
      </c>
    </row>
    <row r="563" s="15" customFormat="1">
      <c r="A563" s="15"/>
      <c r="B563" s="242"/>
      <c r="C563" s="243"/>
      <c r="D563" s="222" t="s">
        <v>130</v>
      </c>
      <c r="E563" s="244" t="s">
        <v>19</v>
      </c>
      <c r="F563" s="245" t="s">
        <v>137</v>
      </c>
      <c r="G563" s="243"/>
      <c r="H563" s="246">
        <v>1</v>
      </c>
      <c r="I563" s="247"/>
      <c r="J563" s="243"/>
      <c r="K563" s="243"/>
      <c r="L563" s="248"/>
      <c r="M563" s="249"/>
      <c r="N563" s="250"/>
      <c r="O563" s="250"/>
      <c r="P563" s="250"/>
      <c r="Q563" s="250"/>
      <c r="R563" s="250"/>
      <c r="S563" s="250"/>
      <c r="T563" s="251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52" t="s">
        <v>130</v>
      </c>
      <c r="AU563" s="252" t="s">
        <v>81</v>
      </c>
      <c r="AV563" s="15" t="s">
        <v>126</v>
      </c>
      <c r="AW563" s="15" t="s">
        <v>35</v>
      </c>
      <c r="AX563" s="15" t="s">
        <v>81</v>
      </c>
      <c r="AY563" s="252" t="s">
        <v>119</v>
      </c>
    </row>
    <row r="564" s="2" customFormat="1" ht="24.15" customHeight="1">
      <c r="A564" s="40"/>
      <c r="B564" s="41"/>
      <c r="C564" s="202" t="s">
        <v>579</v>
      </c>
      <c r="D564" s="202" t="s">
        <v>121</v>
      </c>
      <c r="E564" s="203" t="s">
        <v>580</v>
      </c>
      <c r="F564" s="204" t="s">
        <v>581</v>
      </c>
      <c r="G564" s="205" t="s">
        <v>561</v>
      </c>
      <c r="H564" s="206">
        <v>1</v>
      </c>
      <c r="I564" s="207"/>
      <c r="J564" s="208">
        <f>ROUND(I564*H564,2)</f>
        <v>0</v>
      </c>
      <c r="K564" s="204" t="s">
        <v>19</v>
      </c>
      <c r="L564" s="46"/>
      <c r="M564" s="209" t="s">
        <v>19</v>
      </c>
      <c r="N564" s="210" t="s">
        <v>44</v>
      </c>
      <c r="O564" s="86"/>
      <c r="P564" s="211">
        <f>O564*H564</f>
        <v>0</v>
      </c>
      <c r="Q564" s="211">
        <v>0</v>
      </c>
      <c r="R564" s="211">
        <f>Q564*H564</f>
        <v>0</v>
      </c>
      <c r="S564" s="211">
        <v>0</v>
      </c>
      <c r="T564" s="212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13" t="s">
        <v>562</v>
      </c>
      <c r="AT564" s="213" t="s">
        <v>121</v>
      </c>
      <c r="AU564" s="213" t="s">
        <v>81</v>
      </c>
      <c r="AY564" s="19" t="s">
        <v>119</v>
      </c>
      <c r="BE564" s="214">
        <f>IF(N564="základní",J564,0)</f>
        <v>0</v>
      </c>
      <c r="BF564" s="214">
        <f>IF(N564="snížená",J564,0)</f>
        <v>0</v>
      </c>
      <c r="BG564" s="214">
        <f>IF(N564="zákl. přenesená",J564,0)</f>
        <v>0</v>
      </c>
      <c r="BH564" s="214">
        <f>IF(N564="sníž. přenesená",J564,0)</f>
        <v>0</v>
      </c>
      <c r="BI564" s="214">
        <f>IF(N564="nulová",J564,0)</f>
        <v>0</v>
      </c>
      <c r="BJ564" s="19" t="s">
        <v>81</v>
      </c>
      <c r="BK564" s="214">
        <f>ROUND(I564*H564,2)</f>
        <v>0</v>
      </c>
      <c r="BL564" s="19" t="s">
        <v>562</v>
      </c>
      <c r="BM564" s="213" t="s">
        <v>582</v>
      </c>
    </row>
    <row r="565" s="2" customFormat="1">
      <c r="A565" s="40"/>
      <c r="B565" s="41"/>
      <c r="C565" s="42"/>
      <c r="D565" s="222" t="s">
        <v>568</v>
      </c>
      <c r="E565" s="42"/>
      <c r="F565" s="274" t="s">
        <v>583</v>
      </c>
      <c r="G565" s="42"/>
      <c r="H565" s="42"/>
      <c r="I565" s="217"/>
      <c r="J565" s="42"/>
      <c r="K565" s="42"/>
      <c r="L565" s="46"/>
      <c r="M565" s="218"/>
      <c r="N565" s="219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568</v>
      </c>
      <c r="AU565" s="19" t="s">
        <v>81</v>
      </c>
    </row>
    <row r="566" s="14" customFormat="1">
      <c r="A566" s="14"/>
      <c r="B566" s="231"/>
      <c r="C566" s="232"/>
      <c r="D566" s="222" t="s">
        <v>130</v>
      </c>
      <c r="E566" s="233" t="s">
        <v>19</v>
      </c>
      <c r="F566" s="234" t="s">
        <v>81</v>
      </c>
      <c r="G566" s="232"/>
      <c r="H566" s="235">
        <v>1</v>
      </c>
      <c r="I566" s="236"/>
      <c r="J566" s="232"/>
      <c r="K566" s="232"/>
      <c r="L566" s="237"/>
      <c r="M566" s="238"/>
      <c r="N566" s="239"/>
      <c r="O566" s="239"/>
      <c r="P566" s="239"/>
      <c r="Q566" s="239"/>
      <c r="R566" s="239"/>
      <c r="S566" s="239"/>
      <c r="T566" s="24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1" t="s">
        <v>130</v>
      </c>
      <c r="AU566" s="241" t="s">
        <v>81</v>
      </c>
      <c r="AV566" s="14" t="s">
        <v>83</v>
      </c>
      <c r="AW566" s="14" t="s">
        <v>35</v>
      </c>
      <c r="AX566" s="14" t="s">
        <v>73</v>
      </c>
      <c r="AY566" s="241" t="s">
        <v>119</v>
      </c>
    </row>
    <row r="567" s="15" customFormat="1">
      <c r="A567" s="15"/>
      <c r="B567" s="242"/>
      <c r="C567" s="243"/>
      <c r="D567" s="222" t="s">
        <v>130</v>
      </c>
      <c r="E567" s="244" t="s">
        <v>19</v>
      </c>
      <c r="F567" s="245" t="s">
        <v>137</v>
      </c>
      <c r="G567" s="243"/>
      <c r="H567" s="246">
        <v>1</v>
      </c>
      <c r="I567" s="247"/>
      <c r="J567" s="243"/>
      <c r="K567" s="243"/>
      <c r="L567" s="248"/>
      <c r="M567" s="249"/>
      <c r="N567" s="250"/>
      <c r="O567" s="250"/>
      <c r="P567" s="250"/>
      <c r="Q567" s="250"/>
      <c r="R567" s="250"/>
      <c r="S567" s="250"/>
      <c r="T567" s="251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2" t="s">
        <v>130</v>
      </c>
      <c r="AU567" s="252" t="s">
        <v>81</v>
      </c>
      <c r="AV567" s="15" t="s">
        <v>126</v>
      </c>
      <c r="AW567" s="15" t="s">
        <v>35</v>
      </c>
      <c r="AX567" s="15" t="s">
        <v>81</v>
      </c>
      <c r="AY567" s="252" t="s">
        <v>119</v>
      </c>
    </row>
    <row r="568" s="2" customFormat="1" ht="24.15" customHeight="1">
      <c r="A568" s="40"/>
      <c r="B568" s="41"/>
      <c r="C568" s="202" t="s">
        <v>584</v>
      </c>
      <c r="D568" s="202" t="s">
        <v>121</v>
      </c>
      <c r="E568" s="203" t="s">
        <v>585</v>
      </c>
      <c r="F568" s="204" t="s">
        <v>586</v>
      </c>
      <c r="G568" s="205" t="s">
        <v>561</v>
      </c>
      <c r="H568" s="206">
        <v>1</v>
      </c>
      <c r="I568" s="207"/>
      <c r="J568" s="208">
        <f>ROUND(I568*H568,2)</f>
        <v>0</v>
      </c>
      <c r="K568" s="204" t="s">
        <v>19</v>
      </c>
      <c r="L568" s="46"/>
      <c r="M568" s="209" t="s">
        <v>19</v>
      </c>
      <c r="N568" s="210" t="s">
        <v>44</v>
      </c>
      <c r="O568" s="86"/>
      <c r="P568" s="211">
        <f>O568*H568</f>
        <v>0</v>
      </c>
      <c r="Q568" s="211">
        <v>0</v>
      </c>
      <c r="R568" s="211">
        <f>Q568*H568</f>
        <v>0</v>
      </c>
      <c r="S568" s="211">
        <v>0</v>
      </c>
      <c r="T568" s="212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13" t="s">
        <v>562</v>
      </c>
      <c r="AT568" s="213" t="s">
        <v>121</v>
      </c>
      <c r="AU568" s="213" t="s">
        <v>81</v>
      </c>
      <c r="AY568" s="19" t="s">
        <v>119</v>
      </c>
      <c r="BE568" s="214">
        <f>IF(N568="základní",J568,0)</f>
        <v>0</v>
      </c>
      <c r="BF568" s="214">
        <f>IF(N568="snížená",J568,0)</f>
        <v>0</v>
      </c>
      <c r="BG568" s="214">
        <f>IF(N568="zákl. přenesená",J568,0)</f>
        <v>0</v>
      </c>
      <c r="BH568" s="214">
        <f>IF(N568="sníž. přenesená",J568,0)</f>
        <v>0</v>
      </c>
      <c r="BI568" s="214">
        <f>IF(N568="nulová",J568,0)</f>
        <v>0</v>
      </c>
      <c r="BJ568" s="19" t="s">
        <v>81</v>
      </c>
      <c r="BK568" s="214">
        <f>ROUND(I568*H568,2)</f>
        <v>0</v>
      </c>
      <c r="BL568" s="19" t="s">
        <v>562</v>
      </c>
      <c r="BM568" s="213" t="s">
        <v>587</v>
      </c>
    </row>
    <row r="569" s="2" customFormat="1">
      <c r="A569" s="40"/>
      <c r="B569" s="41"/>
      <c r="C569" s="42"/>
      <c r="D569" s="222" t="s">
        <v>568</v>
      </c>
      <c r="E569" s="42"/>
      <c r="F569" s="274" t="s">
        <v>588</v>
      </c>
      <c r="G569" s="42"/>
      <c r="H569" s="42"/>
      <c r="I569" s="217"/>
      <c r="J569" s="42"/>
      <c r="K569" s="42"/>
      <c r="L569" s="46"/>
      <c r="M569" s="218"/>
      <c r="N569" s="219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568</v>
      </c>
      <c r="AU569" s="19" t="s">
        <v>81</v>
      </c>
    </row>
    <row r="570" s="14" customFormat="1">
      <c r="A570" s="14"/>
      <c r="B570" s="231"/>
      <c r="C570" s="232"/>
      <c r="D570" s="222" t="s">
        <v>130</v>
      </c>
      <c r="E570" s="233" t="s">
        <v>19</v>
      </c>
      <c r="F570" s="234" t="s">
        <v>81</v>
      </c>
      <c r="G570" s="232"/>
      <c r="H570" s="235">
        <v>1</v>
      </c>
      <c r="I570" s="236"/>
      <c r="J570" s="232"/>
      <c r="K570" s="232"/>
      <c r="L570" s="237"/>
      <c r="M570" s="238"/>
      <c r="N570" s="239"/>
      <c r="O570" s="239"/>
      <c r="P570" s="239"/>
      <c r="Q570" s="239"/>
      <c r="R570" s="239"/>
      <c r="S570" s="239"/>
      <c r="T570" s="240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1" t="s">
        <v>130</v>
      </c>
      <c r="AU570" s="241" t="s">
        <v>81</v>
      </c>
      <c r="AV570" s="14" t="s">
        <v>83</v>
      </c>
      <c r="AW570" s="14" t="s">
        <v>35</v>
      </c>
      <c r="AX570" s="14" t="s">
        <v>73</v>
      </c>
      <c r="AY570" s="241" t="s">
        <v>119</v>
      </c>
    </row>
    <row r="571" s="15" customFormat="1">
      <c r="A571" s="15"/>
      <c r="B571" s="242"/>
      <c r="C571" s="243"/>
      <c r="D571" s="222" t="s">
        <v>130</v>
      </c>
      <c r="E571" s="244" t="s">
        <v>19</v>
      </c>
      <c r="F571" s="245" t="s">
        <v>137</v>
      </c>
      <c r="G571" s="243"/>
      <c r="H571" s="246">
        <v>1</v>
      </c>
      <c r="I571" s="247"/>
      <c r="J571" s="243"/>
      <c r="K571" s="243"/>
      <c r="L571" s="248"/>
      <c r="M571" s="249"/>
      <c r="N571" s="250"/>
      <c r="O571" s="250"/>
      <c r="P571" s="250"/>
      <c r="Q571" s="250"/>
      <c r="R571" s="250"/>
      <c r="S571" s="250"/>
      <c r="T571" s="251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52" t="s">
        <v>130</v>
      </c>
      <c r="AU571" s="252" t="s">
        <v>81</v>
      </c>
      <c r="AV571" s="15" t="s">
        <v>126</v>
      </c>
      <c r="AW571" s="15" t="s">
        <v>35</v>
      </c>
      <c r="AX571" s="15" t="s">
        <v>81</v>
      </c>
      <c r="AY571" s="252" t="s">
        <v>119</v>
      </c>
    </row>
    <row r="572" s="12" customFormat="1" ht="25.92" customHeight="1">
      <c r="A572" s="12"/>
      <c r="B572" s="186"/>
      <c r="C572" s="187"/>
      <c r="D572" s="188" t="s">
        <v>72</v>
      </c>
      <c r="E572" s="189" t="s">
        <v>589</v>
      </c>
      <c r="F572" s="189" t="s">
        <v>590</v>
      </c>
      <c r="G572" s="187"/>
      <c r="H572" s="187"/>
      <c r="I572" s="190"/>
      <c r="J572" s="191">
        <f>BK572</f>
        <v>0</v>
      </c>
      <c r="K572" s="187"/>
      <c r="L572" s="192"/>
      <c r="M572" s="193"/>
      <c r="N572" s="194"/>
      <c r="O572" s="194"/>
      <c r="P572" s="195">
        <f>P573</f>
        <v>0</v>
      </c>
      <c r="Q572" s="194"/>
      <c r="R572" s="195">
        <f>R573</f>
        <v>0</v>
      </c>
      <c r="S572" s="194"/>
      <c r="T572" s="196">
        <f>T573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197" t="s">
        <v>136</v>
      </c>
      <c r="AT572" s="198" t="s">
        <v>72</v>
      </c>
      <c r="AU572" s="198" t="s">
        <v>73</v>
      </c>
      <c r="AY572" s="197" t="s">
        <v>119</v>
      </c>
      <c r="BK572" s="199">
        <f>BK573</f>
        <v>0</v>
      </c>
    </row>
    <row r="573" s="2" customFormat="1" ht="16.5" customHeight="1">
      <c r="A573" s="40"/>
      <c r="B573" s="41"/>
      <c r="C573" s="202" t="s">
        <v>591</v>
      </c>
      <c r="D573" s="202" t="s">
        <v>121</v>
      </c>
      <c r="E573" s="203" t="s">
        <v>592</v>
      </c>
      <c r="F573" s="204" t="s">
        <v>593</v>
      </c>
      <c r="G573" s="205" t="s">
        <v>594</v>
      </c>
      <c r="H573" s="275"/>
      <c r="I573" s="207"/>
      <c r="J573" s="208">
        <f>ROUND(I573*H573,2)</f>
        <v>0</v>
      </c>
      <c r="K573" s="204" t="s">
        <v>19</v>
      </c>
      <c r="L573" s="46"/>
      <c r="M573" s="276" t="s">
        <v>19</v>
      </c>
      <c r="N573" s="277" t="s">
        <v>44</v>
      </c>
      <c r="O573" s="278"/>
      <c r="P573" s="279">
        <f>O573*H573</f>
        <v>0</v>
      </c>
      <c r="Q573" s="279">
        <v>0</v>
      </c>
      <c r="R573" s="279">
        <f>Q573*H573</f>
        <v>0</v>
      </c>
      <c r="S573" s="279">
        <v>0</v>
      </c>
      <c r="T573" s="280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3" t="s">
        <v>126</v>
      </c>
      <c r="AT573" s="213" t="s">
        <v>121</v>
      </c>
      <c r="AU573" s="213" t="s">
        <v>81</v>
      </c>
      <c r="AY573" s="19" t="s">
        <v>119</v>
      </c>
      <c r="BE573" s="214">
        <f>IF(N573="základní",J573,0)</f>
        <v>0</v>
      </c>
      <c r="BF573" s="214">
        <f>IF(N573="snížená",J573,0)</f>
        <v>0</v>
      </c>
      <c r="BG573" s="214">
        <f>IF(N573="zákl. přenesená",J573,0)</f>
        <v>0</v>
      </c>
      <c r="BH573" s="214">
        <f>IF(N573="sníž. přenesená",J573,0)</f>
        <v>0</v>
      </c>
      <c r="BI573" s="214">
        <f>IF(N573="nulová",J573,0)</f>
        <v>0</v>
      </c>
      <c r="BJ573" s="19" t="s">
        <v>81</v>
      </c>
      <c r="BK573" s="214">
        <f>ROUND(I573*H573,2)</f>
        <v>0</v>
      </c>
      <c r="BL573" s="19" t="s">
        <v>126</v>
      </c>
      <c r="BM573" s="213" t="s">
        <v>595</v>
      </c>
    </row>
    <row r="574" s="2" customFormat="1" ht="6.96" customHeight="1">
      <c r="A574" s="40"/>
      <c r="B574" s="61"/>
      <c r="C574" s="62"/>
      <c r="D574" s="62"/>
      <c r="E574" s="62"/>
      <c r="F574" s="62"/>
      <c r="G574" s="62"/>
      <c r="H574" s="62"/>
      <c r="I574" s="62"/>
      <c r="J574" s="62"/>
      <c r="K574" s="62"/>
      <c r="L574" s="46"/>
      <c r="M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</row>
  </sheetData>
  <sheetProtection sheet="1" autoFilter="0" formatColumns="0" formatRows="0" objects="1" scenarios="1" spinCount="100000" saltValue="dMVyk4hVbk/jyoy5g7KzDB8pg/VqNZC4MiBxX9K4McLTrEdEFvjsh8XTEDa2ZwuFqghYXEDBf/uVoD5OVNtXmw==" hashValue="WM2FfE3Mv0dq+rCW5sillxkhECw1BQp/n1FVoPA7UoUF95CUPXIj+HF+sY1WDqjmLT5wG5Qg6CvKvAdHGfnc9A==" algorithmName="SHA-512" password="CC35"/>
  <autoFilter ref="C91:K57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1_02/112101121"/>
    <hyperlink ref="F107" r:id="rId2" display="https://podminky.urs.cz/item/CS_URS_2021_02/112251101"/>
    <hyperlink ref="F118" r:id="rId3" display="https://podminky.urs.cz/item/CS_URS_2021_02/113106123"/>
    <hyperlink ref="F125" r:id="rId4" display="https://podminky.urs.cz/item/CS_URS_2021_02/113107176"/>
    <hyperlink ref="F131" r:id="rId5" display="https://podminky.urs.cz/item/CS_URS_2021_02/113107323"/>
    <hyperlink ref="F143" r:id="rId6" display="https://podminky.urs.cz/item/CS_URS_2021_02/113154234"/>
    <hyperlink ref="F148" r:id="rId7" display="https://podminky.urs.cz/item/CS_URS_2021_02/113202111"/>
    <hyperlink ref="F154" r:id="rId8" display="https://podminky.urs.cz/item/CS_URS_2021_02/162751117"/>
    <hyperlink ref="F196" r:id="rId9" display="https://podminky.urs.cz/item/CS_URS_2021_02/174151101"/>
    <hyperlink ref="F232" r:id="rId10" display="https://podminky.urs.cz/item/CS_URS_2021_02/10364100"/>
    <hyperlink ref="F269" r:id="rId11" display="https://podminky.urs.cz/item/CS_URS_2021_02/181351113"/>
    <hyperlink ref="F274" r:id="rId12" display="https://podminky.urs.cz/item/CS_URS_2021_02/10364101"/>
    <hyperlink ref="F280" r:id="rId13" display="https://podminky.urs.cz/item/CS_URS_2021_02/181451311"/>
    <hyperlink ref="F285" r:id="rId14" display="https://podminky.urs.cz/item/CS_URS_2021_02/00572410"/>
    <hyperlink ref="F292" r:id="rId15" display="https://podminky.urs.cz/item/CS_URS_2021_02/941211111"/>
    <hyperlink ref="F297" r:id="rId16" display="https://podminky.urs.cz/item/CS_URS_2021_02/941211211"/>
    <hyperlink ref="F302" r:id="rId17" display="https://podminky.urs.cz/item/CS_URS_2021_02/941211811"/>
    <hyperlink ref="F307" r:id="rId18" display="https://podminky.urs.cz/item/CS_URS_2021_02/949101112"/>
    <hyperlink ref="F322" r:id="rId19" display="https://podminky.urs.cz/item/CS_URS_2021_02/966071711"/>
    <hyperlink ref="F332" r:id="rId20" display="https://podminky.urs.cz/item/CS_URS_2021_02/966071823"/>
    <hyperlink ref="F344" r:id="rId21" display="https://podminky.urs.cz/item/CS_URS_2021_02/966072811"/>
    <hyperlink ref="F354" r:id="rId22" display="https://podminky.urs.cz/item/CS_URS_2021_02/966073810"/>
    <hyperlink ref="F360" r:id="rId23" display="https://podminky.urs.cz/item/CS_URS_2021_02/966073811"/>
    <hyperlink ref="F368" r:id="rId24" display="https://podminky.urs.cz/item/CS_URS_2021_02/968062354"/>
    <hyperlink ref="F374" r:id="rId25" display="https://podminky.urs.cz/item/CS_URS_2021_02/968062355"/>
    <hyperlink ref="F380" r:id="rId26" display="https://podminky.urs.cz/item/CS_URS_2021_02/968072455"/>
    <hyperlink ref="F387" r:id="rId27" display="https://podminky.urs.cz/item/CS_URS_2021_02/981011413"/>
    <hyperlink ref="F391" r:id="rId28" display="https://podminky.urs.cz/item/CS_URS_2021_02/981511112"/>
    <hyperlink ref="F398" r:id="rId29" display="https://podminky.urs.cz/item/CS_URS_2021_02/981511116"/>
    <hyperlink ref="F407" r:id="rId30" display="https://podminky.urs.cz/item/CS_URS_2021_02/997013151"/>
    <hyperlink ref="F409" r:id="rId31" display="https://podminky.urs.cz/item/CS_URS_2021_02/997013501"/>
    <hyperlink ref="F411" r:id="rId32" display="https://podminky.urs.cz/item/CS_URS_2021_02/997013509"/>
    <hyperlink ref="F415" r:id="rId33" display="https://podminky.urs.cz/item/CS_URS_2021_02/997013601"/>
    <hyperlink ref="F424" r:id="rId34" display="https://podminky.urs.cz/item/CS_URS_2021_02/997013602"/>
    <hyperlink ref="F429" r:id="rId35" display="https://podminky.urs.cz/item/CS_URS_2021_02/997013603"/>
    <hyperlink ref="F434" r:id="rId36" display="https://podminky.urs.cz/item/CS_URS_2021_02/997013609"/>
    <hyperlink ref="F439" r:id="rId37" display="https://podminky.urs.cz/item/CS_URS_2021_02/997013631"/>
    <hyperlink ref="F444" r:id="rId38" display="https://podminky.urs.cz/item/CS_URS_2021_02/997013645"/>
    <hyperlink ref="F451" r:id="rId39" display="https://podminky.urs.cz/item/CS_URS_2021_02/997013655"/>
    <hyperlink ref="F456" r:id="rId40" display="https://podminky.urs.cz/item/CS_URS_2021_02/997013811"/>
    <hyperlink ref="F481" r:id="rId41" display="https://podminky.urs.cz/item/CS_URS_2021_02/998011001"/>
    <hyperlink ref="F485" r:id="rId42" display="https://podminky.urs.cz/item/CS_URS_2021_02/712340832"/>
    <hyperlink ref="F491" r:id="rId43" display="https://podminky.urs.cz/item/CS_URS_2021_02/725110811"/>
    <hyperlink ref="F496" r:id="rId44" display="https://podminky.urs.cz/item/CS_URS_2021_02/725210821"/>
    <hyperlink ref="F501" r:id="rId45" display="https://podminky.urs.cz/item/CS_URS_2021_02/725310823"/>
    <hyperlink ref="F506" r:id="rId46" display="https://podminky.urs.cz/item/CS_URS_2021_02/725590811"/>
    <hyperlink ref="F508" r:id="rId47" display="https://podminky.urs.cz/item/CS_URS_2021_02/725820801"/>
    <hyperlink ref="F513" r:id="rId48" display="https://podminky.urs.cz/item/CS_URS_2021_02/725860811"/>
    <hyperlink ref="F519" r:id="rId49" display="https://podminky.urs.cz/item/CS_URS_2021_02/764002841"/>
    <hyperlink ref="F524" r:id="rId50" display="https://podminky.urs.cz/item/CS_URS_2021_02/764002851"/>
    <hyperlink ref="F530" r:id="rId51" display="https://podminky.urs.cz/item/CS_URS_2021_02/766812820"/>
    <hyperlink ref="F536" r:id="rId52" display="https://podminky.urs.cz/item/CS_URS_2021_02/7679967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7" customFormat="1" ht="45" customHeight="1">
      <c r="B3" s="285"/>
      <c r="C3" s="286" t="s">
        <v>596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597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598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599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600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601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602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603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604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605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606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80</v>
      </c>
      <c r="F18" s="292" t="s">
        <v>607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608</v>
      </c>
      <c r="F19" s="292" t="s">
        <v>609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610</v>
      </c>
      <c r="F20" s="292" t="s">
        <v>611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612</v>
      </c>
      <c r="F21" s="292" t="s">
        <v>613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556</v>
      </c>
      <c r="F22" s="292" t="s">
        <v>557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614</v>
      </c>
      <c r="F23" s="292" t="s">
        <v>615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616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617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618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619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620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621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622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623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624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105</v>
      </c>
      <c r="F36" s="292"/>
      <c r="G36" s="292" t="s">
        <v>625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626</v>
      </c>
      <c r="F37" s="292"/>
      <c r="G37" s="292" t="s">
        <v>627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54</v>
      </c>
      <c r="F38" s="292"/>
      <c r="G38" s="292" t="s">
        <v>628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55</v>
      </c>
      <c r="F39" s="292"/>
      <c r="G39" s="292" t="s">
        <v>629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106</v>
      </c>
      <c r="F40" s="292"/>
      <c r="G40" s="292" t="s">
        <v>630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107</v>
      </c>
      <c r="F41" s="292"/>
      <c r="G41" s="292" t="s">
        <v>631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632</v>
      </c>
      <c r="F42" s="292"/>
      <c r="G42" s="292" t="s">
        <v>633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634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635</v>
      </c>
      <c r="F44" s="292"/>
      <c r="G44" s="292" t="s">
        <v>636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109</v>
      </c>
      <c r="F45" s="292"/>
      <c r="G45" s="292" t="s">
        <v>637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638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639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640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641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642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643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644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645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646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647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648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649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650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651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652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653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654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655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656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657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658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659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660</v>
      </c>
      <c r="D76" s="310"/>
      <c r="E76" s="310"/>
      <c r="F76" s="310" t="s">
        <v>661</v>
      </c>
      <c r="G76" s="311"/>
      <c r="H76" s="310" t="s">
        <v>55</v>
      </c>
      <c r="I76" s="310" t="s">
        <v>58</v>
      </c>
      <c r="J76" s="310" t="s">
        <v>662</v>
      </c>
      <c r="K76" s="309"/>
    </row>
    <row r="77" s="1" customFormat="1" ht="17.25" customHeight="1">
      <c r="B77" s="307"/>
      <c r="C77" s="312" t="s">
        <v>663</v>
      </c>
      <c r="D77" s="312"/>
      <c r="E77" s="312"/>
      <c r="F77" s="313" t="s">
        <v>664</v>
      </c>
      <c r="G77" s="314"/>
      <c r="H77" s="312"/>
      <c r="I77" s="312"/>
      <c r="J77" s="312" t="s">
        <v>665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54</v>
      </c>
      <c r="D79" s="317"/>
      <c r="E79" s="317"/>
      <c r="F79" s="318" t="s">
        <v>666</v>
      </c>
      <c r="G79" s="319"/>
      <c r="H79" s="295" t="s">
        <v>667</v>
      </c>
      <c r="I79" s="295" t="s">
        <v>668</v>
      </c>
      <c r="J79" s="295">
        <v>20</v>
      </c>
      <c r="K79" s="309"/>
    </row>
    <row r="80" s="1" customFormat="1" ht="15" customHeight="1">
      <c r="B80" s="307"/>
      <c r="C80" s="295" t="s">
        <v>669</v>
      </c>
      <c r="D80" s="295"/>
      <c r="E80" s="295"/>
      <c r="F80" s="318" t="s">
        <v>666</v>
      </c>
      <c r="G80" s="319"/>
      <c r="H80" s="295" t="s">
        <v>670</v>
      </c>
      <c r="I80" s="295" t="s">
        <v>668</v>
      </c>
      <c r="J80" s="295">
        <v>120</v>
      </c>
      <c r="K80" s="309"/>
    </row>
    <row r="81" s="1" customFormat="1" ht="15" customHeight="1">
      <c r="B81" s="320"/>
      <c r="C81" s="295" t="s">
        <v>671</v>
      </c>
      <c r="D81" s="295"/>
      <c r="E81" s="295"/>
      <c r="F81" s="318" t="s">
        <v>672</v>
      </c>
      <c r="G81" s="319"/>
      <c r="H81" s="295" t="s">
        <v>673</v>
      </c>
      <c r="I81" s="295" t="s">
        <v>668</v>
      </c>
      <c r="J81" s="295">
        <v>50</v>
      </c>
      <c r="K81" s="309"/>
    </row>
    <row r="82" s="1" customFormat="1" ht="15" customHeight="1">
      <c r="B82" s="320"/>
      <c r="C82" s="295" t="s">
        <v>674</v>
      </c>
      <c r="D82" s="295"/>
      <c r="E82" s="295"/>
      <c r="F82" s="318" t="s">
        <v>666</v>
      </c>
      <c r="G82" s="319"/>
      <c r="H82" s="295" t="s">
        <v>675</v>
      </c>
      <c r="I82" s="295" t="s">
        <v>676</v>
      </c>
      <c r="J82" s="295"/>
      <c r="K82" s="309"/>
    </row>
    <row r="83" s="1" customFormat="1" ht="15" customHeight="1">
      <c r="B83" s="320"/>
      <c r="C83" s="321" t="s">
        <v>677</v>
      </c>
      <c r="D83" s="321"/>
      <c r="E83" s="321"/>
      <c r="F83" s="322" t="s">
        <v>672</v>
      </c>
      <c r="G83" s="321"/>
      <c r="H83" s="321" t="s">
        <v>678</v>
      </c>
      <c r="I83" s="321" t="s">
        <v>668</v>
      </c>
      <c r="J83" s="321">
        <v>15</v>
      </c>
      <c r="K83" s="309"/>
    </row>
    <row r="84" s="1" customFormat="1" ht="15" customHeight="1">
      <c r="B84" s="320"/>
      <c r="C84" s="321" t="s">
        <v>679</v>
      </c>
      <c r="D84" s="321"/>
      <c r="E84" s="321"/>
      <c r="F84" s="322" t="s">
        <v>672</v>
      </c>
      <c r="G84" s="321"/>
      <c r="H84" s="321" t="s">
        <v>680</v>
      </c>
      <c r="I84" s="321" t="s">
        <v>668</v>
      </c>
      <c r="J84" s="321">
        <v>15</v>
      </c>
      <c r="K84" s="309"/>
    </row>
    <row r="85" s="1" customFormat="1" ht="15" customHeight="1">
      <c r="B85" s="320"/>
      <c r="C85" s="321" t="s">
        <v>681</v>
      </c>
      <c r="D85" s="321"/>
      <c r="E85" s="321"/>
      <c r="F85" s="322" t="s">
        <v>672</v>
      </c>
      <c r="G85" s="321"/>
      <c r="H85" s="321" t="s">
        <v>682</v>
      </c>
      <c r="I85" s="321" t="s">
        <v>668</v>
      </c>
      <c r="J85" s="321">
        <v>20</v>
      </c>
      <c r="K85" s="309"/>
    </row>
    <row r="86" s="1" customFormat="1" ht="15" customHeight="1">
      <c r="B86" s="320"/>
      <c r="C86" s="321" t="s">
        <v>683</v>
      </c>
      <c r="D86" s="321"/>
      <c r="E86" s="321"/>
      <c r="F86" s="322" t="s">
        <v>672</v>
      </c>
      <c r="G86" s="321"/>
      <c r="H86" s="321" t="s">
        <v>684</v>
      </c>
      <c r="I86" s="321" t="s">
        <v>668</v>
      </c>
      <c r="J86" s="321">
        <v>20</v>
      </c>
      <c r="K86" s="309"/>
    </row>
    <row r="87" s="1" customFormat="1" ht="15" customHeight="1">
      <c r="B87" s="320"/>
      <c r="C87" s="295" t="s">
        <v>685</v>
      </c>
      <c r="D87" s="295"/>
      <c r="E87" s="295"/>
      <c r="F87" s="318" t="s">
        <v>672</v>
      </c>
      <c r="G87" s="319"/>
      <c r="H87" s="295" t="s">
        <v>686</v>
      </c>
      <c r="I87" s="295" t="s">
        <v>668</v>
      </c>
      <c r="J87" s="295">
        <v>50</v>
      </c>
      <c r="K87" s="309"/>
    </row>
    <row r="88" s="1" customFormat="1" ht="15" customHeight="1">
      <c r="B88" s="320"/>
      <c r="C88" s="295" t="s">
        <v>687</v>
      </c>
      <c r="D88" s="295"/>
      <c r="E88" s="295"/>
      <c r="F88" s="318" t="s">
        <v>672</v>
      </c>
      <c r="G88" s="319"/>
      <c r="H88" s="295" t="s">
        <v>688</v>
      </c>
      <c r="I88" s="295" t="s">
        <v>668</v>
      </c>
      <c r="J88" s="295">
        <v>20</v>
      </c>
      <c r="K88" s="309"/>
    </row>
    <row r="89" s="1" customFormat="1" ht="15" customHeight="1">
      <c r="B89" s="320"/>
      <c r="C89" s="295" t="s">
        <v>689</v>
      </c>
      <c r="D89" s="295"/>
      <c r="E89" s="295"/>
      <c r="F89" s="318" t="s">
        <v>672</v>
      </c>
      <c r="G89" s="319"/>
      <c r="H89" s="295" t="s">
        <v>690</v>
      </c>
      <c r="I89" s="295" t="s">
        <v>668</v>
      </c>
      <c r="J89" s="295">
        <v>20</v>
      </c>
      <c r="K89" s="309"/>
    </row>
    <row r="90" s="1" customFormat="1" ht="15" customHeight="1">
      <c r="B90" s="320"/>
      <c r="C90" s="295" t="s">
        <v>691</v>
      </c>
      <c r="D90" s="295"/>
      <c r="E90" s="295"/>
      <c r="F90" s="318" t="s">
        <v>672</v>
      </c>
      <c r="G90" s="319"/>
      <c r="H90" s="295" t="s">
        <v>692</v>
      </c>
      <c r="I90" s="295" t="s">
        <v>668</v>
      </c>
      <c r="J90" s="295">
        <v>50</v>
      </c>
      <c r="K90" s="309"/>
    </row>
    <row r="91" s="1" customFormat="1" ht="15" customHeight="1">
      <c r="B91" s="320"/>
      <c r="C91" s="295" t="s">
        <v>693</v>
      </c>
      <c r="D91" s="295"/>
      <c r="E91" s="295"/>
      <c r="F91" s="318" t="s">
        <v>672</v>
      </c>
      <c r="G91" s="319"/>
      <c r="H91" s="295" t="s">
        <v>693</v>
      </c>
      <c r="I91" s="295" t="s">
        <v>668</v>
      </c>
      <c r="J91" s="295">
        <v>50</v>
      </c>
      <c r="K91" s="309"/>
    </row>
    <row r="92" s="1" customFormat="1" ht="15" customHeight="1">
      <c r="B92" s="320"/>
      <c r="C92" s="295" t="s">
        <v>694</v>
      </c>
      <c r="D92" s="295"/>
      <c r="E92" s="295"/>
      <c r="F92" s="318" t="s">
        <v>672</v>
      </c>
      <c r="G92" s="319"/>
      <c r="H92" s="295" t="s">
        <v>695</v>
      </c>
      <c r="I92" s="295" t="s">
        <v>668</v>
      </c>
      <c r="J92" s="295">
        <v>255</v>
      </c>
      <c r="K92" s="309"/>
    </row>
    <row r="93" s="1" customFormat="1" ht="15" customHeight="1">
      <c r="B93" s="320"/>
      <c r="C93" s="295" t="s">
        <v>696</v>
      </c>
      <c r="D93" s="295"/>
      <c r="E93" s="295"/>
      <c r="F93" s="318" t="s">
        <v>666</v>
      </c>
      <c r="G93" s="319"/>
      <c r="H93" s="295" t="s">
        <v>697</v>
      </c>
      <c r="I93" s="295" t="s">
        <v>698</v>
      </c>
      <c r="J93" s="295"/>
      <c r="K93" s="309"/>
    </row>
    <row r="94" s="1" customFormat="1" ht="15" customHeight="1">
      <c r="B94" s="320"/>
      <c r="C94" s="295" t="s">
        <v>699</v>
      </c>
      <c r="D94" s="295"/>
      <c r="E94" s="295"/>
      <c r="F94" s="318" t="s">
        <v>666</v>
      </c>
      <c r="G94" s="319"/>
      <c r="H94" s="295" t="s">
        <v>700</v>
      </c>
      <c r="I94" s="295" t="s">
        <v>701</v>
      </c>
      <c r="J94" s="295"/>
      <c r="K94" s="309"/>
    </row>
    <row r="95" s="1" customFormat="1" ht="15" customHeight="1">
      <c r="B95" s="320"/>
      <c r="C95" s="295" t="s">
        <v>702</v>
      </c>
      <c r="D95" s="295"/>
      <c r="E95" s="295"/>
      <c r="F95" s="318" t="s">
        <v>666</v>
      </c>
      <c r="G95" s="319"/>
      <c r="H95" s="295" t="s">
        <v>702</v>
      </c>
      <c r="I95" s="295" t="s">
        <v>701</v>
      </c>
      <c r="J95" s="295"/>
      <c r="K95" s="309"/>
    </row>
    <row r="96" s="1" customFormat="1" ht="15" customHeight="1">
      <c r="B96" s="320"/>
      <c r="C96" s="295" t="s">
        <v>39</v>
      </c>
      <c r="D96" s="295"/>
      <c r="E96" s="295"/>
      <c r="F96" s="318" t="s">
        <v>666</v>
      </c>
      <c r="G96" s="319"/>
      <c r="H96" s="295" t="s">
        <v>703</v>
      </c>
      <c r="I96" s="295" t="s">
        <v>701</v>
      </c>
      <c r="J96" s="295"/>
      <c r="K96" s="309"/>
    </row>
    <row r="97" s="1" customFormat="1" ht="15" customHeight="1">
      <c r="B97" s="320"/>
      <c r="C97" s="295" t="s">
        <v>49</v>
      </c>
      <c r="D97" s="295"/>
      <c r="E97" s="295"/>
      <c r="F97" s="318" t="s">
        <v>666</v>
      </c>
      <c r="G97" s="319"/>
      <c r="H97" s="295" t="s">
        <v>704</v>
      </c>
      <c r="I97" s="295" t="s">
        <v>701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705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660</v>
      </c>
      <c r="D103" s="310"/>
      <c r="E103" s="310"/>
      <c r="F103" s="310" t="s">
        <v>661</v>
      </c>
      <c r="G103" s="311"/>
      <c r="H103" s="310" t="s">
        <v>55</v>
      </c>
      <c r="I103" s="310" t="s">
        <v>58</v>
      </c>
      <c r="J103" s="310" t="s">
        <v>662</v>
      </c>
      <c r="K103" s="309"/>
    </row>
    <row r="104" s="1" customFormat="1" ht="17.25" customHeight="1">
      <c r="B104" s="307"/>
      <c r="C104" s="312" t="s">
        <v>663</v>
      </c>
      <c r="D104" s="312"/>
      <c r="E104" s="312"/>
      <c r="F104" s="313" t="s">
        <v>664</v>
      </c>
      <c r="G104" s="314"/>
      <c r="H104" s="312"/>
      <c r="I104" s="312"/>
      <c r="J104" s="312" t="s">
        <v>665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54</v>
      </c>
      <c r="D106" s="317"/>
      <c r="E106" s="317"/>
      <c r="F106" s="318" t="s">
        <v>666</v>
      </c>
      <c r="G106" s="295"/>
      <c r="H106" s="295" t="s">
        <v>706</v>
      </c>
      <c r="I106" s="295" t="s">
        <v>668</v>
      </c>
      <c r="J106" s="295">
        <v>20</v>
      </c>
      <c r="K106" s="309"/>
    </row>
    <row r="107" s="1" customFormat="1" ht="15" customHeight="1">
      <c r="B107" s="307"/>
      <c r="C107" s="295" t="s">
        <v>669</v>
      </c>
      <c r="D107" s="295"/>
      <c r="E107" s="295"/>
      <c r="F107" s="318" t="s">
        <v>666</v>
      </c>
      <c r="G107" s="295"/>
      <c r="H107" s="295" t="s">
        <v>706</v>
      </c>
      <c r="I107" s="295" t="s">
        <v>668</v>
      </c>
      <c r="J107" s="295">
        <v>120</v>
      </c>
      <c r="K107" s="309"/>
    </row>
    <row r="108" s="1" customFormat="1" ht="15" customHeight="1">
      <c r="B108" s="320"/>
      <c r="C108" s="295" t="s">
        <v>671</v>
      </c>
      <c r="D108" s="295"/>
      <c r="E108" s="295"/>
      <c r="F108" s="318" t="s">
        <v>672</v>
      </c>
      <c r="G108" s="295"/>
      <c r="H108" s="295" t="s">
        <v>706</v>
      </c>
      <c r="I108" s="295" t="s">
        <v>668</v>
      </c>
      <c r="J108" s="295">
        <v>50</v>
      </c>
      <c r="K108" s="309"/>
    </row>
    <row r="109" s="1" customFormat="1" ht="15" customHeight="1">
      <c r="B109" s="320"/>
      <c r="C109" s="295" t="s">
        <v>674</v>
      </c>
      <c r="D109" s="295"/>
      <c r="E109" s="295"/>
      <c r="F109" s="318" t="s">
        <v>666</v>
      </c>
      <c r="G109" s="295"/>
      <c r="H109" s="295" t="s">
        <v>706</v>
      </c>
      <c r="I109" s="295" t="s">
        <v>676</v>
      </c>
      <c r="J109" s="295"/>
      <c r="K109" s="309"/>
    </row>
    <row r="110" s="1" customFormat="1" ht="15" customHeight="1">
      <c r="B110" s="320"/>
      <c r="C110" s="295" t="s">
        <v>685</v>
      </c>
      <c r="D110" s="295"/>
      <c r="E110" s="295"/>
      <c r="F110" s="318" t="s">
        <v>672</v>
      </c>
      <c r="G110" s="295"/>
      <c r="H110" s="295" t="s">
        <v>706</v>
      </c>
      <c r="I110" s="295" t="s">
        <v>668</v>
      </c>
      <c r="J110" s="295">
        <v>50</v>
      </c>
      <c r="K110" s="309"/>
    </row>
    <row r="111" s="1" customFormat="1" ht="15" customHeight="1">
      <c r="B111" s="320"/>
      <c r="C111" s="295" t="s">
        <v>693</v>
      </c>
      <c r="D111" s="295"/>
      <c r="E111" s="295"/>
      <c r="F111" s="318" t="s">
        <v>672</v>
      </c>
      <c r="G111" s="295"/>
      <c r="H111" s="295" t="s">
        <v>706</v>
      </c>
      <c r="I111" s="295" t="s">
        <v>668</v>
      </c>
      <c r="J111" s="295">
        <v>50</v>
      </c>
      <c r="K111" s="309"/>
    </row>
    <row r="112" s="1" customFormat="1" ht="15" customHeight="1">
      <c r="B112" s="320"/>
      <c r="C112" s="295" t="s">
        <v>691</v>
      </c>
      <c r="D112" s="295"/>
      <c r="E112" s="295"/>
      <c r="F112" s="318" t="s">
        <v>672</v>
      </c>
      <c r="G112" s="295"/>
      <c r="H112" s="295" t="s">
        <v>706</v>
      </c>
      <c r="I112" s="295" t="s">
        <v>668</v>
      </c>
      <c r="J112" s="295">
        <v>50</v>
      </c>
      <c r="K112" s="309"/>
    </row>
    <row r="113" s="1" customFormat="1" ht="15" customHeight="1">
      <c r="B113" s="320"/>
      <c r="C113" s="295" t="s">
        <v>54</v>
      </c>
      <c r="D113" s="295"/>
      <c r="E113" s="295"/>
      <c r="F113" s="318" t="s">
        <v>666</v>
      </c>
      <c r="G113" s="295"/>
      <c r="H113" s="295" t="s">
        <v>707</v>
      </c>
      <c r="I113" s="295" t="s">
        <v>668</v>
      </c>
      <c r="J113" s="295">
        <v>20</v>
      </c>
      <c r="K113" s="309"/>
    </row>
    <row r="114" s="1" customFormat="1" ht="15" customHeight="1">
      <c r="B114" s="320"/>
      <c r="C114" s="295" t="s">
        <v>708</v>
      </c>
      <c r="D114" s="295"/>
      <c r="E114" s="295"/>
      <c r="F114" s="318" t="s">
        <v>666</v>
      </c>
      <c r="G114" s="295"/>
      <c r="H114" s="295" t="s">
        <v>709</v>
      </c>
      <c r="I114" s="295" t="s">
        <v>668</v>
      </c>
      <c r="J114" s="295">
        <v>120</v>
      </c>
      <c r="K114" s="309"/>
    </row>
    <row r="115" s="1" customFormat="1" ht="15" customHeight="1">
      <c r="B115" s="320"/>
      <c r="C115" s="295" t="s">
        <v>39</v>
      </c>
      <c r="D115" s="295"/>
      <c r="E115" s="295"/>
      <c r="F115" s="318" t="s">
        <v>666</v>
      </c>
      <c r="G115" s="295"/>
      <c r="H115" s="295" t="s">
        <v>710</v>
      </c>
      <c r="I115" s="295" t="s">
        <v>701</v>
      </c>
      <c r="J115" s="295"/>
      <c r="K115" s="309"/>
    </row>
    <row r="116" s="1" customFormat="1" ht="15" customHeight="1">
      <c r="B116" s="320"/>
      <c r="C116" s="295" t="s">
        <v>49</v>
      </c>
      <c r="D116" s="295"/>
      <c r="E116" s="295"/>
      <c r="F116" s="318" t="s">
        <v>666</v>
      </c>
      <c r="G116" s="295"/>
      <c r="H116" s="295" t="s">
        <v>711</v>
      </c>
      <c r="I116" s="295" t="s">
        <v>701</v>
      </c>
      <c r="J116" s="295"/>
      <c r="K116" s="309"/>
    </row>
    <row r="117" s="1" customFormat="1" ht="15" customHeight="1">
      <c r="B117" s="320"/>
      <c r="C117" s="295" t="s">
        <v>58</v>
      </c>
      <c r="D117" s="295"/>
      <c r="E117" s="295"/>
      <c r="F117" s="318" t="s">
        <v>666</v>
      </c>
      <c r="G117" s="295"/>
      <c r="H117" s="295" t="s">
        <v>712</v>
      </c>
      <c r="I117" s="295" t="s">
        <v>713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714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660</v>
      </c>
      <c r="D123" s="310"/>
      <c r="E123" s="310"/>
      <c r="F123" s="310" t="s">
        <v>661</v>
      </c>
      <c r="G123" s="311"/>
      <c r="H123" s="310" t="s">
        <v>55</v>
      </c>
      <c r="I123" s="310" t="s">
        <v>58</v>
      </c>
      <c r="J123" s="310" t="s">
        <v>662</v>
      </c>
      <c r="K123" s="339"/>
    </row>
    <row r="124" s="1" customFormat="1" ht="17.25" customHeight="1">
      <c r="B124" s="338"/>
      <c r="C124" s="312" t="s">
        <v>663</v>
      </c>
      <c r="D124" s="312"/>
      <c r="E124" s="312"/>
      <c r="F124" s="313" t="s">
        <v>664</v>
      </c>
      <c r="G124" s="314"/>
      <c r="H124" s="312"/>
      <c r="I124" s="312"/>
      <c r="J124" s="312" t="s">
        <v>665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669</v>
      </c>
      <c r="D126" s="317"/>
      <c r="E126" s="317"/>
      <c r="F126" s="318" t="s">
        <v>666</v>
      </c>
      <c r="G126" s="295"/>
      <c r="H126" s="295" t="s">
        <v>706</v>
      </c>
      <c r="I126" s="295" t="s">
        <v>668</v>
      </c>
      <c r="J126" s="295">
        <v>120</v>
      </c>
      <c r="K126" s="343"/>
    </row>
    <row r="127" s="1" customFormat="1" ht="15" customHeight="1">
      <c r="B127" s="340"/>
      <c r="C127" s="295" t="s">
        <v>715</v>
      </c>
      <c r="D127" s="295"/>
      <c r="E127" s="295"/>
      <c r="F127" s="318" t="s">
        <v>666</v>
      </c>
      <c r="G127" s="295"/>
      <c r="H127" s="295" t="s">
        <v>716</v>
      </c>
      <c r="I127" s="295" t="s">
        <v>668</v>
      </c>
      <c r="J127" s="295" t="s">
        <v>717</v>
      </c>
      <c r="K127" s="343"/>
    </row>
    <row r="128" s="1" customFormat="1" ht="15" customHeight="1">
      <c r="B128" s="340"/>
      <c r="C128" s="295" t="s">
        <v>614</v>
      </c>
      <c r="D128" s="295"/>
      <c r="E128" s="295"/>
      <c r="F128" s="318" t="s">
        <v>666</v>
      </c>
      <c r="G128" s="295"/>
      <c r="H128" s="295" t="s">
        <v>718</v>
      </c>
      <c r="I128" s="295" t="s">
        <v>668</v>
      </c>
      <c r="J128" s="295" t="s">
        <v>717</v>
      </c>
      <c r="K128" s="343"/>
    </row>
    <row r="129" s="1" customFormat="1" ht="15" customHeight="1">
      <c r="B129" s="340"/>
      <c r="C129" s="295" t="s">
        <v>677</v>
      </c>
      <c r="D129" s="295"/>
      <c r="E129" s="295"/>
      <c r="F129" s="318" t="s">
        <v>672</v>
      </c>
      <c r="G129" s="295"/>
      <c r="H129" s="295" t="s">
        <v>678</v>
      </c>
      <c r="I129" s="295" t="s">
        <v>668</v>
      </c>
      <c r="J129" s="295">
        <v>15</v>
      </c>
      <c r="K129" s="343"/>
    </row>
    <row r="130" s="1" customFormat="1" ht="15" customHeight="1">
      <c r="B130" s="340"/>
      <c r="C130" s="321" t="s">
        <v>679</v>
      </c>
      <c r="D130" s="321"/>
      <c r="E130" s="321"/>
      <c r="F130" s="322" t="s">
        <v>672</v>
      </c>
      <c r="G130" s="321"/>
      <c r="H130" s="321" t="s">
        <v>680</v>
      </c>
      <c r="I130" s="321" t="s">
        <v>668</v>
      </c>
      <c r="J130" s="321">
        <v>15</v>
      </c>
      <c r="K130" s="343"/>
    </row>
    <row r="131" s="1" customFormat="1" ht="15" customHeight="1">
      <c r="B131" s="340"/>
      <c r="C131" s="321" t="s">
        <v>681</v>
      </c>
      <c r="D131" s="321"/>
      <c r="E131" s="321"/>
      <c r="F131" s="322" t="s">
        <v>672</v>
      </c>
      <c r="G131" s="321"/>
      <c r="H131" s="321" t="s">
        <v>682</v>
      </c>
      <c r="I131" s="321" t="s">
        <v>668</v>
      </c>
      <c r="J131" s="321">
        <v>20</v>
      </c>
      <c r="K131" s="343"/>
    </row>
    <row r="132" s="1" customFormat="1" ht="15" customHeight="1">
      <c r="B132" s="340"/>
      <c r="C132" s="321" t="s">
        <v>683</v>
      </c>
      <c r="D132" s="321"/>
      <c r="E132" s="321"/>
      <c r="F132" s="322" t="s">
        <v>672</v>
      </c>
      <c r="G132" s="321"/>
      <c r="H132" s="321" t="s">
        <v>684</v>
      </c>
      <c r="I132" s="321" t="s">
        <v>668</v>
      </c>
      <c r="J132" s="321">
        <v>20</v>
      </c>
      <c r="K132" s="343"/>
    </row>
    <row r="133" s="1" customFormat="1" ht="15" customHeight="1">
      <c r="B133" s="340"/>
      <c r="C133" s="295" t="s">
        <v>671</v>
      </c>
      <c r="D133" s="295"/>
      <c r="E133" s="295"/>
      <c r="F133" s="318" t="s">
        <v>672</v>
      </c>
      <c r="G133" s="295"/>
      <c r="H133" s="295" t="s">
        <v>706</v>
      </c>
      <c r="I133" s="295" t="s">
        <v>668</v>
      </c>
      <c r="J133" s="295">
        <v>50</v>
      </c>
      <c r="K133" s="343"/>
    </row>
    <row r="134" s="1" customFormat="1" ht="15" customHeight="1">
      <c r="B134" s="340"/>
      <c r="C134" s="295" t="s">
        <v>685</v>
      </c>
      <c r="D134" s="295"/>
      <c r="E134" s="295"/>
      <c r="F134" s="318" t="s">
        <v>672</v>
      </c>
      <c r="G134" s="295"/>
      <c r="H134" s="295" t="s">
        <v>706</v>
      </c>
      <c r="I134" s="295" t="s">
        <v>668</v>
      </c>
      <c r="J134" s="295">
        <v>50</v>
      </c>
      <c r="K134" s="343"/>
    </row>
    <row r="135" s="1" customFormat="1" ht="15" customHeight="1">
      <c r="B135" s="340"/>
      <c r="C135" s="295" t="s">
        <v>691</v>
      </c>
      <c r="D135" s="295"/>
      <c r="E135" s="295"/>
      <c r="F135" s="318" t="s">
        <v>672</v>
      </c>
      <c r="G135" s="295"/>
      <c r="H135" s="295" t="s">
        <v>706</v>
      </c>
      <c r="I135" s="295" t="s">
        <v>668</v>
      </c>
      <c r="J135" s="295">
        <v>50</v>
      </c>
      <c r="K135" s="343"/>
    </row>
    <row r="136" s="1" customFormat="1" ht="15" customHeight="1">
      <c r="B136" s="340"/>
      <c r="C136" s="295" t="s">
        <v>693</v>
      </c>
      <c r="D136" s="295"/>
      <c r="E136" s="295"/>
      <c r="F136" s="318" t="s">
        <v>672</v>
      </c>
      <c r="G136" s="295"/>
      <c r="H136" s="295" t="s">
        <v>706</v>
      </c>
      <c r="I136" s="295" t="s">
        <v>668</v>
      </c>
      <c r="J136" s="295">
        <v>50</v>
      </c>
      <c r="K136" s="343"/>
    </row>
    <row r="137" s="1" customFormat="1" ht="15" customHeight="1">
      <c r="B137" s="340"/>
      <c r="C137" s="295" t="s">
        <v>694</v>
      </c>
      <c r="D137" s="295"/>
      <c r="E137" s="295"/>
      <c r="F137" s="318" t="s">
        <v>672</v>
      </c>
      <c r="G137" s="295"/>
      <c r="H137" s="295" t="s">
        <v>719</v>
      </c>
      <c r="I137" s="295" t="s">
        <v>668</v>
      </c>
      <c r="J137" s="295">
        <v>255</v>
      </c>
      <c r="K137" s="343"/>
    </row>
    <row r="138" s="1" customFormat="1" ht="15" customHeight="1">
      <c r="B138" s="340"/>
      <c r="C138" s="295" t="s">
        <v>696</v>
      </c>
      <c r="D138" s="295"/>
      <c r="E138" s="295"/>
      <c r="F138" s="318" t="s">
        <v>666</v>
      </c>
      <c r="G138" s="295"/>
      <c r="H138" s="295" t="s">
        <v>720</v>
      </c>
      <c r="I138" s="295" t="s">
        <v>698</v>
      </c>
      <c r="J138" s="295"/>
      <c r="K138" s="343"/>
    </row>
    <row r="139" s="1" customFormat="1" ht="15" customHeight="1">
      <c r="B139" s="340"/>
      <c r="C139" s="295" t="s">
        <v>699</v>
      </c>
      <c r="D139" s="295"/>
      <c r="E139" s="295"/>
      <c r="F139" s="318" t="s">
        <v>666</v>
      </c>
      <c r="G139" s="295"/>
      <c r="H139" s="295" t="s">
        <v>721</v>
      </c>
      <c r="I139" s="295" t="s">
        <v>701</v>
      </c>
      <c r="J139" s="295"/>
      <c r="K139" s="343"/>
    </row>
    <row r="140" s="1" customFormat="1" ht="15" customHeight="1">
      <c r="B140" s="340"/>
      <c r="C140" s="295" t="s">
        <v>702</v>
      </c>
      <c r="D140" s="295"/>
      <c r="E140" s="295"/>
      <c r="F140" s="318" t="s">
        <v>666</v>
      </c>
      <c r="G140" s="295"/>
      <c r="H140" s="295" t="s">
        <v>702</v>
      </c>
      <c r="I140" s="295" t="s">
        <v>701</v>
      </c>
      <c r="J140" s="295"/>
      <c r="K140" s="343"/>
    </row>
    <row r="141" s="1" customFormat="1" ht="15" customHeight="1">
      <c r="B141" s="340"/>
      <c r="C141" s="295" t="s">
        <v>39</v>
      </c>
      <c r="D141" s="295"/>
      <c r="E141" s="295"/>
      <c r="F141" s="318" t="s">
        <v>666</v>
      </c>
      <c r="G141" s="295"/>
      <c r="H141" s="295" t="s">
        <v>722</v>
      </c>
      <c r="I141" s="295" t="s">
        <v>701</v>
      </c>
      <c r="J141" s="295"/>
      <c r="K141" s="343"/>
    </row>
    <row r="142" s="1" customFormat="1" ht="15" customHeight="1">
      <c r="B142" s="340"/>
      <c r="C142" s="295" t="s">
        <v>723</v>
      </c>
      <c r="D142" s="295"/>
      <c r="E142" s="295"/>
      <c r="F142" s="318" t="s">
        <v>666</v>
      </c>
      <c r="G142" s="295"/>
      <c r="H142" s="295" t="s">
        <v>724</v>
      </c>
      <c r="I142" s="295" t="s">
        <v>701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725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660</v>
      </c>
      <c r="D148" s="310"/>
      <c r="E148" s="310"/>
      <c r="F148" s="310" t="s">
        <v>661</v>
      </c>
      <c r="G148" s="311"/>
      <c r="H148" s="310" t="s">
        <v>55</v>
      </c>
      <c r="I148" s="310" t="s">
        <v>58</v>
      </c>
      <c r="J148" s="310" t="s">
        <v>662</v>
      </c>
      <c r="K148" s="309"/>
    </row>
    <row r="149" s="1" customFormat="1" ht="17.25" customHeight="1">
      <c r="B149" s="307"/>
      <c r="C149" s="312" t="s">
        <v>663</v>
      </c>
      <c r="D149" s="312"/>
      <c r="E149" s="312"/>
      <c r="F149" s="313" t="s">
        <v>664</v>
      </c>
      <c r="G149" s="314"/>
      <c r="H149" s="312"/>
      <c r="I149" s="312"/>
      <c r="J149" s="312" t="s">
        <v>665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669</v>
      </c>
      <c r="D151" s="295"/>
      <c r="E151" s="295"/>
      <c r="F151" s="348" t="s">
        <v>666</v>
      </c>
      <c r="G151" s="295"/>
      <c r="H151" s="347" t="s">
        <v>706</v>
      </c>
      <c r="I151" s="347" t="s">
        <v>668</v>
      </c>
      <c r="J151" s="347">
        <v>120</v>
      </c>
      <c r="K151" s="343"/>
    </row>
    <row r="152" s="1" customFormat="1" ht="15" customHeight="1">
      <c r="B152" s="320"/>
      <c r="C152" s="347" t="s">
        <v>715</v>
      </c>
      <c r="D152" s="295"/>
      <c r="E152" s="295"/>
      <c r="F152" s="348" t="s">
        <v>666</v>
      </c>
      <c r="G152" s="295"/>
      <c r="H152" s="347" t="s">
        <v>726</v>
      </c>
      <c r="I152" s="347" t="s">
        <v>668</v>
      </c>
      <c r="J152" s="347" t="s">
        <v>717</v>
      </c>
      <c r="K152" s="343"/>
    </row>
    <row r="153" s="1" customFormat="1" ht="15" customHeight="1">
      <c r="B153" s="320"/>
      <c r="C153" s="347" t="s">
        <v>614</v>
      </c>
      <c r="D153" s="295"/>
      <c r="E153" s="295"/>
      <c r="F153" s="348" t="s">
        <v>666</v>
      </c>
      <c r="G153" s="295"/>
      <c r="H153" s="347" t="s">
        <v>727</v>
      </c>
      <c r="I153" s="347" t="s">
        <v>668</v>
      </c>
      <c r="J153" s="347" t="s">
        <v>717</v>
      </c>
      <c r="K153" s="343"/>
    </row>
    <row r="154" s="1" customFormat="1" ht="15" customHeight="1">
      <c r="B154" s="320"/>
      <c r="C154" s="347" t="s">
        <v>671</v>
      </c>
      <c r="D154" s="295"/>
      <c r="E154" s="295"/>
      <c r="F154" s="348" t="s">
        <v>672</v>
      </c>
      <c r="G154" s="295"/>
      <c r="H154" s="347" t="s">
        <v>706</v>
      </c>
      <c r="I154" s="347" t="s">
        <v>668</v>
      </c>
      <c r="J154" s="347">
        <v>50</v>
      </c>
      <c r="K154" s="343"/>
    </row>
    <row r="155" s="1" customFormat="1" ht="15" customHeight="1">
      <c r="B155" s="320"/>
      <c r="C155" s="347" t="s">
        <v>674</v>
      </c>
      <c r="D155" s="295"/>
      <c r="E155" s="295"/>
      <c r="F155" s="348" t="s">
        <v>666</v>
      </c>
      <c r="G155" s="295"/>
      <c r="H155" s="347" t="s">
        <v>706</v>
      </c>
      <c r="I155" s="347" t="s">
        <v>676</v>
      </c>
      <c r="J155" s="347"/>
      <c r="K155" s="343"/>
    </row>
    <row r="156" s="1" customFormat="1" ht="15" customHeight="1">
      <c r="B156" s="320"/>
      <c r="C156" s="347" t="s">
        <v>685</v>
      </c>
      <c r="D156" s="295"/>
      <c r="E156" s="295"/>
      <c r="F156" s="348" t="s">
        <v>672</v>
      </c>
      <c r="G156" s="295"/>
      <c r="H156" s="347" t="s">
        <v>706</v>
      </c>
      <c r="I156" s="347" t="s">
        <v>668</v>
      </c>
      <c r="J156" s="347">
        <v>50</v>
      </c>
      <c r="K156" s="343"/>
    </row>
    <row r="157" s="1" customFormat="1" ht="15" customHeight="1">
      <c r="B157" s="320"/>
      <c r="C157" s="347" t="s">
        <v>693</v>
      </c>
      <c r="D157" s="295"/>
      <c r="E157" s="295"/>
      <c r="F157" s="348" t="s">
        <v>672</v>
      </c>
      <c r="G157" s="295"/>
      <c r="H157" s="347" t="s">
        <v>706</v>
      </c>
      <c r="I157" s="347" t="s">
        <v>668</v>
      </c>
      <c r="J157" s="347">
        <v>50</v>
      </c>
      <c r="K157" s="343"/>
    </row>
    <row r="158" s="1" customFormat="1" ht="15" customHeight="1">
      <c r="B158" s="320"/>
      <c r="C158" s="347" t="s">
        <v>691</v>
      </c>
      <c r="D158" s="295"/>
      <c r="E158" s="295"/>
      <c r="F158" s="348" t="s">
        <v>672</v>
      </c>
      <c r="G158" s="295"/>
      <c r="H158" s="347" t="s">
        <v>706</v>
      </c>
      <c r="I158" s="347" t="s">
        <v>668</v>
      </c>
      <c r="J158" s="347">
        <v>50</v>
      </c>
      <c r="K158" s="343"/>
    </row>
    <row r="159" s="1" customFormat="1" ht="15" customHeight="1">
      <c r="B159" s="320"/>
      <c r="C159" s="347" t="s">
        <v>88</v>
      </c>
      <c r="D159" s="295"/>
      <c r="E159" s="295"/>
      <c r="F159" s="348" t="s">
        <v>666</v>
      </c>
      <c r="G159" s="295"/>
      <c r="H159" s="347" t="s">
        <v>728</v>
      </c>
      <c r="I159" s="347" t="s">
        <v>668</v>
      </c>
      <c r="J159" s="347" t="s">
        <v>729</v>
      </c>
      <c r="K159" s="343"/>
    </row>
    <row r="160" s="1" customFormat="1" ht="15" customHeight="1">
      <c r="B160" s="320"/>
      <c r="C160" s="347" t="s">
        <v>730</v>
      </c>
      <c r="D160" s="295"/>
      <c r="E160" s="295"/>
      <c r="F160" s="348" t="s">
        <v>666</v>
      </c>
      <c r="G160" s="295"/>
      <c r="H160" s="347" t="s">
        <v>731</v>
      </c>
      <c r="I160" s="347" t="s">
        <v>701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732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660</v>
      </c>
      <c r="D166" s="310"/>
      <c r="E166" s="310"/>
      <c r="F166" s="310" t="s">
        <v>661</v>
      </c>
      <c r="G166" s="352"/>
      <c r="H166" s="353" t="s">
        <v>55</v>
      </c>
      <c r="I166" s="353" t="s">
        <v>58</v>
      </c>
      <c r="J166" s="310" t="s">
        <v>662</v>
      </c>
      <c r="K166" s="287"/>
    </row>
    <row r="167" s="1" customFormat="1" ht="17.25" customHeight="1">
      <c r="B167" s="288"/>
      <c r="C167" s="312" t="s">
        <v>663</v>
      </c>
      <c r="D167" s="312"/>
      <c r="E167" s="312"/>
      <c r="F167" s="313" t="s">
        <v>664</v>
      </c>
      <c r="G167" s="354"/>
      <c r="H167" s="355"/>
      <c r="I167" s="355"/>
      <c r="J167" s="312" t="s">
        <v>665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669</v>
      </c>
      <c r="D169" s="295"/>
      <c r="E169" s="295"/>
      <c r="F169" s="318" t="s">
        <v>666</v>
      </c>
      <c r="G169" s="295"/>
      <c r="H169" s="295" t="s">
        <v>706</v>
      </c>
      <c r="I169" s="295" t="s">
        <v>668</v>
      </c>
      <c r="J169" s="295">
        <v>120</v>
      </c>
      <c r="K169" s="343"/>
    </row>
    <row r="170" s="1" customFormat="1" ht="15" customHeight="1">
      <c r="B170" s="320"/>
      <c r="C170" s="295" t="s">
        <v>715</v>
      </c>
      <c r="D170" s="295"/>
      <c r="E170" s="295"/>
      <c r="F170" s="318" t="s">
        <v>666</v>
      </c>
      <c r="G170" s="295"/>
      <c r="H170" s="295" t="s">
        <v>716</v>
      </c>
      <c r="I170" s="295" t="s">
        <v>668</v>
      </c>
      <c r="J170" s="295" t="s">
        <v>717</v>
      </c>
      <c r="K170" s="343"/>
    </row>
    <row r="171" s="1" customFormat="1" ht="15" customHeight="1">
      <c r="B171" s="320"/>
      <c r="C171" s="295" t="s">
        <v>614</v>
      </c>
      <c r="D171" s="295"/>
      <c r="E171" s="295"/>
      <c r="F171" s="318" t="s">
        <v>666</v>
      </c>
      <c r="G171" s="295"/>
      <c r="H171" s="295" t="s">
        <v>733</v>
      </c>
      <c r="I171" s="295" t="s">
        <v>668</v>
      </c>
      <c r="J171" s="295" t="s">
        <v>717</v>
      </c>
      <c r="K171" s="343"/>
    </row>
    <row r="172" s="1" customFormat="1" ht="15" customHeight="1">
      <c r="B172" s="320"/>
      <c r="C172" s="295" t="s">
        <v>671</v>
      </c>
      <c r="D172" s="295"/>
      <c r="E172" s="295"/>
      <c r="F172" s="318" t="s">
        <v>672</v>
      </c>
      <c r="G172" s="295"/>
      <c r="H172" s="295" t="s">
        <v>733</v>
      </c>
      <c r="I172" s="295" t="s">
        <v>668</v>
      </c>
      <c r="J172" s="295">
        <v>50</v>
      </c>
      <c r="K172" s="343"/>
    </row>
    <row r="173" s="1" customFormat="1" ht="15" customHeight="1">
      <c r="B173" s="320"/>
      <c r="C173" s="295" t="s">
        <v>674</v>
      </c>
      <c r="D173" s="295"/>
      <c r="E173" s="295"/>
      <c r="F173" s="318" t="s">
        <v>666</v>
      </c>
      <c r="G173" s="295"/>
      <c r="H173" s="295" t="s">
        <v>733</v>
      </c>
      <c r="I173" s="295" t="s">
        <v>676</v>
      </c>
      <c r="J173" s="295"/>
      <c r="K173" s="343"/>
    </row>
    <row r="174" s="1" customFormat="1" ht="15" customHeight="1">
      <c r="B174" s="320"/>
      <c r="C174" s="295" t="s">
        <v>685</v>
      </c>
      <c r="D174" s="295"/>
      <c r="E174" s="295"/>
      <c r="F174" s="318" t="s">
        <v>672</v>
      </c>
      <c r="G174" s="295"/>
      <c r="H174" s="295" t="s">
        <v>733</v>
      </c>
      <c r="I174" s="295" t="s">
        <v>668</v>
      </c>
      <c r="J174" s="295">
        <v>50</v>
      </c>
      <c r="K174" s="343"/>
    </row>
    <row r="175" s="1" customFormat="1" ht="15" customHeight="1">
      <c r="B175" s="320"/>
      <c r="C175" s="295" t="s">
        <v>693</v>
      </c>
      <c r="D175" s="295"/>
      <c r="E175" s="295"/>
      <c r="F175" s="318" t="s">
        <v>672</v>
      </c>
      <c r="G175" s="295"/>
      <c r="H175" s="295" t="s">
        <v>733</v>
      </c>
      <c r="I175" s="295" t="s">
        <v>668</v>
      </c>
      <c r="J175" s="295">
        <v>50</v>
      </c>
      <c r="K175" s="343"/>
    </row>
    <row r="176" s="1" customFormat="1" ht="15" customHeight="1">
      <c r="B176" s="320"/>
      <c r="C176" s="295" t="s">
        <v>691</v>
      </c>
      <c r="D176" s="295"/>
      <c r="E176" s="295"/>
      <c r="F176" s="318" t="s">
        <v>672</v>
      </c>
      <c r="G176" s="295"/>
      <c r="H176" s="295" t="s">
        <v>733</v>
      </c>
      <c r="I176" s="295" t="s">
        <v>668</v>
      </c>
      <c r="J176" s="295">
        <v>50</v>
      </c>
      <c r="K176" s="343"/>
    </row>
    <row r="177" s="1" customFormat="1" ht="15" customHeight="1">
      <c r="B177" s="320"/>
      <c r="C177" s="295" t="s">
        <v>105</v>
      </c>
      <c r="D177" s="295"/>
      <c r="E177" s="295"/>
      <c r="F177" s="318" t="s">
        <v>666</v>
      </c>
      <c r="G177" s="295"/>
      <c r="H177" s="295" t="s">
        <v>734</v>
      </c>
      <c r="I177" s="295" t="s">
        <v>735</v>
      </c>
      <c r="J177" s="295"/>
      <c r="K177" s="343"/>
    </row>
    <row r="178" s="1" customFormat="1" ht="15" customHeight="1">
      <c r="B178" s="320"/>
      <c r="C178" s="295" t="s">
        <v>58</v>
      </c>
      <c r="D178" s="295"/>
      <c r="E178" s="295"/>
      <c r="F178" s="318" t="s">
        <v>666</v>
      </c>
      <c r="G178" s="295"/>
      <c r="H178" s="295" t="s">
        <v>736</v>
      </c>
      <c r="I178" s="295" t="s">
        <v>737</v>
      </c>
      <c r="J178" s="295">
        <v>1</v>
      </c>
      <c r="K178" s="343"/>
    </row>
    <row r="179" s="1" customFormat="1" ht="15" customHeight="1">
      <c r="B179" s="320"/>
      <c r="C179" s="295" t="s">
        <v>54</v>
      </c>
      <c r="D179" s="295"/>
      <c r="E179" s="295"/>
      <c r="F179" s="318" t="s">
        <v>666</v>
      </c>
      <c r="G179" s="295"/>
      <c r="H179" s="295" t="s">
        <v>738</v>
      </c>
      <c r="I179" s="295" t="s">
        <v>668</v>
      </c>
      <c r="J179" s="295">
        <v>20</v>
      </c>
      <c r="K179" s="343"/>
    </row>
    <row r="180" s="1" customFormat="1" ht="15" customHeight="1">
      <c r="B180" s="320"/>
      <c r="C180" s="295" t="s">
        <v>55</v>
      </c>
      <c r="D180" s="295"/>
      <c r="E180" s="295"/>
      <c r="F180" s="318" t="s">
        <v>666</v>
      </c>
      <c r="G180" s="295"/>
      <c r="H180" s="295" t="s">
        <v>739</v>
      </c>
      <c r="I180" s="295" t="s">
        <v>668</v>
      </c>
      <c r="J180" s="295">
        <v>255</v>
      </c>
      <c r="K180" s="343"/>
    </row>
    <row r="181" s="1" customFormat="1" ht="15" customHeight="1">
      <c r="B181" s="320"/>
      <c r="C181" s="295" t="s">
        <v>106</v>
      </c>
      <c r="D181" s="295"/>
      <c r="E181" s="295"/>
      <c r="F181" s="318" t="s">
        <v>666</v>
      </c>
      <c r="G181" s="295"/>
      <c r="H181" s="295" t="s">
        <v>630</v>
      </c>
      <c r="I181" s="295" t="s">
        <v>668</v>
      </c>
      <c r="J181" s="295">
        <v>10</v>
      </c>
      <c r="K181" s="343"/>
    </row>
    <row r="182" s="1" customFormat="1" ht="15" customHeight="1">
      <c r="B182" s="320"/>
      <c r="C182" s="295" t="s">
        <v>107</v>
      </c>
      <c r="D182" s="295"/>
      <c r="E182" s="295"/>
      <c r="F182" s="318" t="s">
        <v>666</v>
      </c>
      <c r="G182" s="295"/>
      <c r="H182" s="295" t="s">
        <v>740</v>
      </c>
      <c r="I182" s="295" t="s">
        <v>701</v>
      </c>
      <c r="J182" s="295"/>
      <c r="K182" s="343"/>
    </row>
    <row r="183" s="1" customFormat="1" ht="15" customHeight="1">
      <c r="B183" s="320"/>
      <c r="C183" s="295" t="s">
        <v>741</v>
      </c>
      <c r="D183" s="295"/>
      <c r="E183" s="295"/>
      <c r="F183" s="318" t="s">
        <v>666</v>
      </c>
      <c r="G183" s="295"/>
      <c r="H183" s="295" t="s">
        <v>742</v>
      </c>
      <c r="I183" s="295" t="s">
        <v>701</v>
      </c>
      <c r="J183" s="295"/>
      <c r="K183" s="343"/>
    </row>
    <row r="184" s="1" customFormat="1" ht="15" customHeight="1">
      <c r="B184" s="320"/>
      <c r="C184" s="295" t="s">
        <v>730</v>
      </c>
      <c r="D184" s="295"/>
      <c r="E184" s="295"/>
      <c r="F184" s="318" t="s">
        <v>666</v>
      </c>
      <c r="G184" s="295"/>
      <c r="H184" s="295" t="s">
        <v>743</v>
      </c>
      <c r="I184" s="295" t="s">
        <v>701</v>
      </c>
      <c r="J184" s="295"/>
      <c r="K184" s="343"/>
    </row>
    <row r="185" s="1" customFormat="1" ht="15" customHeight="1">
      <c r="B185" s="320"/>
      <c r="C185" s="295" t="s">
        <v>109</v>
      </c>
      <c r="D185" s="295"/>
      <c r="E185" s="295"/>
      <c r="F185" s="318" t="s">
        <v>672</v>
      </c>
      <c r="G185" s="295"/>
      <c r="H185" s="295" t="s">
        <v>744</v>
      </c>
      <c r="I185" s="295" t="s">
        <v>668</v>
      </c>
      <c r="J185" s="295">
        <v>50</v>
      </c>
      <c r="K185" s="343"/>
    </row>
    <row r="186" s="1" customFormat="1" ht="15" customHeight="1">
      <c r="B186" s="320"/>
      <c r="C186" s="295" t="s">
        <v>745</v>
      </c>
      <c r="D186" s="295"/>
      <c r="E186" s="295"/>
      <c r="F186" s="318" t="s">
        <v>672</v>
      </c>
      <c r="G186" s="295"/>
      <c r="H186" s="295" t="s">
        <v>746</v>
      </c>
      <c r="I186" s="295" t="s">
        <v>747</v>
      </c>
      <c r="J186" s="295"/>
      <c r="K186" s="343"/>
    </row>
    <row r="187" s="1" customFormat="1" ht="15" customHeight="1">
      <c r="B187" s="320"/>
      <c r="C187" s="295" t="s">
        <v>748</v>
      </c>
      <c r="D187" s="295"/>
      <c r="E187" s="295"/>
      <c r="F187" s="318" t="s">
        <v>672</v>
      </c>
      <c r="G187" s="295"/>
      <c r="H187" s="295" t="s">
        <v>749</v>
      </c>
      <c r="I187" s="295" t="s">
        <v>747</v>
      </c>
      <c r="J187" s="295"/>
      <c r="K187" s="343"/>
    </row>
    <row r="188" s="1" customFormat="1" ht="15" customHeight="1">
      <c r="B188" s="320"/>
      <c r="C188" s="295" t="s">
        <v>750</v>
      </c>
      <c r="D188" s="295"/>
      <c r="E188" s="295"/>
      <c r="F188" s="318" t="s">
        <v>672</v>
      </c>
      <c r="G188" s="295"/>
      <c r="H188" s="295" t="s">
        <v>751</v>
      </c>
      <c r="I188" s="295" t="s">
        <v>747</v>
      </c>
      <c r="J188" s="295"/>
      <c r="K188" s="343"/>
    </row>
    <row r="189" s="1" customFormat="1" ht="15" customHeight="1">
      <c r="B189" s="320"/>
      <c r="C189" s="356" t="s">
        <v>752</v>
      </c>
      <c r="D189" s="295"/>
      <c r="E189" s="295"/>
      <c r="F189" s="318" t="s">
        <v>672</v>
      </c>
      <c r="G189" s="295"/>
      <c r="H189" s="295" t="s">
        <v>753</v>
      </c>
      <c r="I189" s="295" t="s">
        <v>754</v>
      </c>
      <c r="J189" s="357" t="s">
        <v>755</v>
      </c>
      <c r="K189" s="343"/>
    </row>
    <row r="190" s="1" customFormat="1" ht="15" customHeight="1">
      <c r="B190" s="320"/>
      <c r="C190" s="356" t="s">
        <v>43</v>
      </c>
      <c r="D190" s="295"/>
      <c r="E190" s="295"/>
      <c r="F190" s="318" t="s">
        <v>666</v>
      </c>
      <c r="G190" s="295"/>
      <c r="H190" s="292" t="s">
        <v>756</v>
      </c>
      <c r="I190" s="295" t="s">
        <v>757</v>
      </c>
      <c r="J190" s="295"/>
      <c r="K190" s="343"/>
    </row>
    <row r="191" s="1" customFormat="1" ht="15" customHeight="1">
      <c r="B191" s="320"/>
      <c r="C191" s="356" t="s">
        <v>758</v>
      </c>
      <c r="D191" s="295"/>
      <c r="E191" s="295"/>
      <c r="F191" s="318" t="s">
        <v>666</v>
      </c>
      <c r="G191" s="295"/>
      <c r="H191" s="295" t="s">
        <v>759</v>
      </c>
      <c r="I191" s="295" t="s">
        <v>701</v>
      </c>
      <c r="J191" s="295"/>
      <c r="K191" s="343"/>
    </row>
    <row r="192" s="1" customFormat="1" ht="15" customHeight="1">
      <c r="B192" s="320"/>
      <c r="C192" s="356" t="s">
        <v>760</v>
      </c>
      <c r="D192" s="295"/>
      <c r="E192" s="295"/>
      <c r="F192" s="318" t="s">
        <v>666</v>
      </c>
      <c r="G192" s="295"/>
      <c r="H192" s="295" t="s">
        <v>761</v>
      </c>
      <c r="I192" s="295" t="s">
        <v>701</v>
      </c>
      <c r="J192" s="295"/>
      <c r="K192" s="343"/>
    </row>
    <row r="193" s="1" customFormat="1" ht="15" customHeight="1">
      <c r="B193" s="320"/>
      <c r="C193" s="356" t="s">
        <v>762</v>
      </c>
      <c r="D193" s="295"/>
      <c r="E193" s="295"/>
      <c r="F193" s="318" t="s">
        <v>672</v>
      </c>
      <c r="G193" s="295"/>
      <c r="H193" s="295" t="s">
        <v>763</v>
      </c>
      <c r="I193" s="295" t="s">
        <v>701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764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765</v>
      </c>
      <c r="D200" s="359"/>
      <c r="E200" s="359"/>
      <c r="F200" s="359" t="s">
        <v>766</v>
      </c>
      <c r="G200" s="360"/>
      <c r="H200" s="359" t="s">
        <v>767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757</v>
      </c>
      <c r="D202" s="295"/>
      <c r="E202" s="295"/>
      <c r="F202" s="318" t="s">
        <v>44</v>
      </c>
      <c r="G202" s="295"/>
      <c r="H202" s="295" t="s">
        <v>768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45</v>
      </c>
      <c r="G203" s="295"/>
      <c r="H203" s="295" t="s">
        <v>769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48</v>
      </c>
      <c r="G204" s="295"/>
      <c r="H204" s="295" t="s">
        <v>770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46</v>
      </c>
      <c r="G205" s="295"/>
      <c r="H205" s="295" t="s">
        <v>771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47</v>
      </c>
      <c r="G206" s="295"/>
      <c r="H206" s="295" t="s">
        <v>772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713</v>
      </c>
      <c r="D208" s="295"/>
      <c r="E208" s="295"/>
      <c r="F208" s="318" t="s">
        <v>80</v>
      </c>
      <c r="G208" s="295"/>
      <c r="H208" s="295" t="s">
        <v>773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610</v>
      </c>
      <c r="G209" s="295"/>
      <c r="H209" s="295" t="s">
        <v>611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608</v>
      </c>
      <c r="G210" s="295"/>
      <c r="H210" s="295" t="s">
        <v>774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612</v>
      </c>
      <c r="G211" s="356"/>
      <c r="H211" s="347" t="s">
        <v>613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556</v>
      </c>
      <c r="G212" s="356"/>
      <c r="H212" s="347" t="s">
        <v>775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737</v>
      </c>
      <c r="D214" s="295"/>
      <c r="E214" s="295"/>
      <c r="F214" s="318">
        <v>1</v>
      </c>
      <c r="G214" s="356"/>
      <c r="H214" s="347" t="s">
        <v>776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777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778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779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2021-09-20T14:03:55Z</dcterms:created>
  <dcterms:modified xsi:type="dcterms:W3CDTF">2021-09-20T14:04:00Z</dcterms:modified>
</cp:coreProperties>
</file>